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9040" windowHeight="15840" tabRatio="874" firstSheet="2" activeTab="7"/>
  </bookViews>
  <sheets>
    <sheet name="Справочно(прошлый год)" sheetId="23" state="hidden" r:id="rId1"/>
    <sheet name="разн. списки" sheetId="3" state="hidden" r:id="rId2"/>
    <sheet name="Таб 1.1-1.2" sheetId="18" r:id="rId3"/>
    <sheet name="Т3.1.,3.2.,4.1" sheetId="24" r:id="rId4"/>
    <sheet name="Таб 5.1" sheetId="9" r:id="rId5"/>
    <sheet name="Таб 5.2" sheetId="10" r:id="rId6"/>
    <sheet name="Таб 6-8" sheetId="25" r:id="rId7"/>
    <sheet name="диаграммы" sheetId="22" r:id="rId8"/>
  </sheets>
  <externalReferences>
    <externalReference r:id="rId9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0" l="1"/>
  <c r="A105" i="25"/>
  <c r="D105" i="25"/>
  <c r="E105" i="25"/>
  <c r="F105" i="25"/>
  <c r="G105" i="25"/>
  <c r="H105" i="25"/>
  <c r="I105" i="25"/>
  <c r="J105" i="25"/>
  <c r="A16" i="25" l="1"/>
  <c r="I16" i="25"/>
  <c r="A17" i="25"/>
  <c r="I17" i="25"/>
  <c r="A18" i="25"/>
  <c r="I18" i="25"/>
  <c r="A19" i="25"/>
  <c r="I19" i="25"/>
  <c r="A20" i="25"/>
  <c r="I20" i="25"/>
  <c r="A21" i="25"/>
  <c r="I21" i="25"/>
  <c r="A22" i="25"/>
  <c r="I22" i="25"/>
  <c r="A23" i="25"/>
  <c r="I23" i="25"/>
  <c r="A24" i="25"/>
  <c r="I24" i="25"/>
  <c r="A25" i="25"/>
  <c r="I25" i="25"/>
  <c r="A26" i="25"/>
  <c r="I26" i="25"/>
  <c r="A27" i="25"/>
  <c r="I27" i="25"/>
  <c r="A28" i="25"/>
  <c r="I28" i="25"/>
  <c r="A29" i="25"/>
  <c r="I29" i="25"/>
  <c r="A30" i="25"/>
  <c r="I30" i="25"/>
  <c r="A31" i="25"/>
  <c r="I31" i="25"/>
  <c r="A32" i="25"/>
  <c r="I32" i="25"/>
  <c r="A33" i="25"/>
  <c r="I33" i="25"/>
  <c r="A34" i="25"/>
  <c r="I34" i="25"/>
  <c r="A35" i="25"/>
  <c r="I35" i="25"/>
  <c r="A36" i="25"/>
  <c r="I36" i="25"/>
  <c r="A37" i="25"/>
  <c r="I37" i="25"/>
  <c r="A38" i="25"/>
  <c r="I38" i="25"/>
  <c r="A39" i="25"/>
  <c r="I39" i="25"/>
  <c r="A40" i="25"/>
  <c r="I40" i="25"/>
  <c r="A41" i="25"/>
  <c r="I41" i="25"/>
  <c r="A42" i="25"/>
  <c r="I42" i="25"/>
  <c r="A43" i="25"/>
  <c r="I43" i="25"/>
  <c r="A44" i="25"/>
  <c r="I44" i="25"/>
  <c r="A45" i="25"/>
  <c r="I45" i="25"/>
  <c r="A46" i="25"/>
  <c r="I46" i="25"/>
  <c r="A47" i="25"/>
  <c r="I47" i="25"/>
  <c r="A48" i="25"/>
  <c r="I48" i="25"/>
  <c r="A49" i="25"/>
  <c r="I49" i="25"/>
  <c r="A50" i="25"/>
  <c r="I50" i="25"/>
  <c r="A51" i="25"/>
  <c r="I51" i="25"/>
  <c r="A52" i="25"/>
  <c r="I52" i="25"/>
  <c r="A53" i="25"/>
  <c r="I53" i="25"/>
  <c r="A54" i="25"/>
  <c r="I54" i="25"/>
  <c r="A55" i="25"/>
  <c r="I55" i="25"/>
  <c r="A56" i="25"/>
  <c r="I56" i="25"/>
  <c r="A57" i="25"/>
  <c r="I57" i="25"/>
  <c r="A58" i="25"/>
  <c r="I58" i="25"/>
  <c r="A59" i="25"/>
  <c r="I59" i="25"/>
  <c r="A60" i="25"/>
  <c r="I60" i="25"/>
  <c r="A61" i="25"/>
  <c r="I61" i="25"/>
  <c r="A62" i="25"/>
  <c r="I62" i="25"/>
  <c r="A63" i="25"/>
  <c r="I63" i="25"/>
  <c r="A64" i="25"/>
  <c r="I64" i="25"/>
  <c r="A65" i="25"/>
  <c r="I65" i="25"/>
  <c r="A66" i="25"/>
  <c r="I66" i="25"/>
  <c r="A67" i="25"/>
  <c r="I67" i="25"/>
  <c r="A68" i="25"/>
  <c r="I68" i="25"/>
  <c r="A69" i="25"/>
  <c r="I69" i="25"/>
  <c r="A70" i="25"/>
  <c r="I70" i="25"/>
  <c r="A71" i="25"/>
  <c r="I71" i="25"/>
  <c r="A72" i="25"/>
  <c r="I72" i="25"/>
  <c r="A73" i="25"/>
  <c r="I73" i="25"/>
  <c r="A74" i="25"/>
  <c r="I74" i="25"/>
  <c r="A75" i="25"/>
  <c r="I75" i="25"/>
  <c r="A76" i="25"/>
  <c r="I76" i="25"/>
  <c r="A77" i="25"/>
  <c r="I77" i="25"/>
  <c r="A78" i="25"/>
  <c r="I78" i="25"/>
  <c r="A79" i="25"/>
  <c r="I79" i="25"/>
  <c r="A80" i="25"/>
  <c r="I80" i="25"/>
  <c r="A81" i="25"/>
  <c r="I81" i="25"/>
  <c r="A82" i="25"/>
  <c r="I82" i="25"/>
  <c r="A83" i="25"/>
  <c r="I83" i="25"/>
  <c r="A84" i="25"/>
  <c r="I84" i="25"/>
  <c r="A85" i="25"/>
  <c r="I85" i="25"/>
  <c r="A86" i="25"/>
  <c r="I86" i="25"/>
  <c r="A87" i="25"/>
  <c r="I87" i="25"/>
  <c r="A88" i="25"/>
  <c r="I88" i="25"/>
  <c r="A89" i="25"/>
  <c r="I89" i="25"/>
  <c r="A90" i="25"/>
  <c r="I90" i="25"/>
  <c r="A91" i="25"/>
  <c r="I91" i="25"/>
  <c r="A98" i="25"/>
  <c r="F98" i="25"/>
  <c r="A13" i="18" l="1"/>
  <c r="A4" i="25" l="1"/>
  <c r="I15" i="25"/>
  <c r="A15" i="25"/>
  <c r="I14" i="25"/>
  <c r="A14" i="25"/>
  <c r="I13" i="25"/>
  <c r="A13" i="25"/>
  <c r="I12" i="25"/>
  <c r="A12" i="25"/>
  <c r="I11" i="25"/>
  <c r="A11" i="25"/>
  <c r="I10" i="25"/>
  <c r="A10" i="25"/>
  <c r="I9" i="25"/>
  <c r="A9" i="25"/>
  <c r="I8" i="25"/>
  <c r="A8" i="25"/>
  <c r="D4" i="25"/>
  <c r="B7" i="24"/>
  <c r="B14" i="24"/>
  <c r="F14" i="24"/>
  <c r="F7" i="24"/>
  <c r="B441" i="23"/>
  <c r="B440" i="23"/>
  <c r="B439" i="23"/>
  <c r="B438" i="23"/>
  <c r="B437" i="23"/>
  <c r="B436" i="23"/>
  <c r="B435" i="23"/>
  <c r="B434" i="23"/>
  <c r="B433" i="23"/>
  <c r="B432" i="23"/>
  <c r="B431" i="23"/>
  <c r="B430" i="23"/>
  <c r="B429" i="23"/>
  <c r="B428" i="23"/>
  <c r="B427" i="23"/>
  <c r="B426" i="23"/>
  <c r="B425" i="23"/>
  <c r="B424" i="23"/>
  <c r="B423" i="23"/>
  <c r="B422" i="23"/>
  <c r="B421" i="23"/>
  <c r="B420" i="23"/>
  <c r="B419" i="23"/>
  <c r="B418" i="23"/>
  <c r="B417" i="23"/>
  <c r="B416" i="23"/>
  <c r="B415" i="23"/>
  <c r="B414" i="23"/>
  <c r="B413" i="23"/>
  <c r="B412" i="23"/>
  <c r="B411" i="23"/>
  <c r="B410" i="23"/>
  <c r="B409" i="23"/>
  <c r="B408" i="23"/>
  <c r="B407" i="23"/>
  <c r="B406" i="23"/>
  <c r="B405" i="23"/>
  <c r="B404" i="23"/>
  <c r="B403" i="23"/>
  <c r="B402" i="23"/>
  <c r="B401" i="23"/>
  <c r="B400" i="23"/>
  <c r="B399" i="23"/>
  <c r="B398" i="23"/>
  <c r="B397" i="23"/>
  <c r="B396" i="23"/>
  <c r="B395" i="23"/>
  <c r="B394" i="23"/>
  <c r="B393" i="23"/>
  <c r="B392" i="23"/>
  <c r="B391" i="23"/>
  <c r="B390" i="23"/>
  <c r="B389" i="23"/>
  <c r="B388" i="23"/>
  <c r="B387" i="23"/>
  <c r="B386" i="23"/>
  <c r="B385" i="23"/>
  <c r="B384" i="23"/>
  <c r="B383" i="23"/>
  <c r="B382" i="23"/>
  <c r="B381" i="23"/>
  <c r="B380" i="23"/>
  <c r="B379" i="23"/>
  <c r="B378" i="23"/>
  <c r="B377" i="23"/>
  <c r="B376" i="23"/>
  <c r="B375" i="23"/>
  <c r="B374" i="23"/>
  <c r="B373" i="23"/>
  <c r="B372" i="23"/>
  <c r="B371" i="23"/>
  <c r="B370" i="23"/>
  <c r="B369" i="23"/>
  <c r="B368" i="23"/>
  <c r="B367" i="23"/>
  <c r="B366" i="23"/>
  <c r="B365" i="23"/>
  <c r="B364" i="23"/>
  <c r="B363" i="23"/>
  <c r="B362" i="23"/>
  <c r="B361" i="23"/>
  <c r="B360" i="23"/>
  <c r="B359" i="23"/>
  <c r="B358" i="23"/>
  <c r="B357" i="23"/>
  <c r="B356" i="23"/>
  <c r="B355" i="23"/>
  <c r="B354" i="23"/>
  <c r="B353" i="23"/>
  <c r="B352" i="23"/>
  <c r="B351" i="23"/>
  <c r="B350" i="23"/>
  <c r="B349" i="23"/>
  <c r="B348" i="23"/>
  <c r="B347" i="23"/>
  <c r="B346" i="23"/>
  <c r="B345" i="23"/>
  <c r="B344" i="23"/>
  <c r="B343" i="23"/>
  <c r="B342" i="23"/>
  <c r="B341" i="23"/>
  <c r="B340" i="23"/>
  <c r="B339" i="23"/>
  <c r="B338" i="23"/>
  <c r="B337" i="23"/>
  <c r="B336" i="23"/>
  <c r="B335" i="23"/>
  <c r="B334" i="23"/>
  <c r="B333" i="23"/>
  <c r="B332" i="23"/>
  <c r="B331" i="23"/>
  <c r="B330" i="23"/>
  <c r="B329" i="23"/>
  <c r="B328" i="23"/>
  <c r="B327" i="23"/>
  <c r="B326" i="23"/>
  <c r="B325" i="23"/>
  <c r="B324" i="23"/>
  <c r="B323" i="23"/>
  <c r="B322" i="23"/>
  <c r="B321" i="23"/>
  <c r="B320" i="23"/>
  <c r="B319" i="23"/>
  <c r="B318" i="23"/>
  <c r="B317" i="23"/>
  <c r="B316" i="23"/>
  <c r="B315" i="23"/>
  <c r="B314" i="23"/>
  <c r="B313" i="23"/>
  <c r="B312" i="23"/>
  <c r="B311" i="23"/>
  <c r="B310" i="23"/>
  <c r="B309" i="23"/>
  <c r="B308" i="23"/>
  <c r="B307" i="23"/>
  <c r="B306" i="23"/>
  <c r="B305" i="23"/>
  <c r="B304" i="23"/>
  <c r="B303" i="23"/>
  <c r="B302" i="23"/>
  <c r="B301" i="23"/>
  <c r="B300" i="23"/>
  <c r="B299" i="23"/>
  <c r="B298" i="23"/>
  <c r="B297" i="23"/>
  <c r="B296" i="23"/>
  <c r="B295" i="23"/>
  <c r="B294" i="23"/>
  <c r="B293" i="23"/>
  <c r="B292" i="23"/>
  <c r="B291" i="23"/>
  <c r="B290" i="23"/>
  <c r="B289" i="23"/>
  <c r="B288" i="23"/>
  <c r="B287" i="23"/>
  <c r="B286" i="23"/>
  <c r="B285" i="23"/>
  <c r="B284" i="23"/>
  <c r="B283" i="23"/>
  <c r="B282" i="23"/>
  <c r="B281" i="23"/>
  <c r="B280" i="23"/>
  <c r="B279" i="23"/>
  <c r="B278" i="23"/>
  <c r="B277" i="23"/>
  <c r="B276" i="23"/>
  <c r="B275" i="23"/>
  <c r="B274" i="23"/>
  <c r="B273" i="23"/>
  <c r="B272" i="23"/>
  <c r="B271" i="23"/>
  <c r="B270" i="23"/>
  <c r="B269" i="23"/>
  <c r="B268" i="23"/>
  <c r="B267" i="23"/>
  <c r="B266" i="23"/>
  <c r="B265" i="23"/>
  <c r="B264" i="23"/>
  <c r="B263" i="23"/>
  <c r="B262" i="23"/>
  <c r="B261" i="23"/>
  <c r="B260" i="23"/>
  <c r="B259" i="23"/>
  <c r="B258" i="23"/>
  <c r="B257" i="23"/>
  <c r="B256" i="23"/>
  <c r="B255" i="23"/>
  <c r="B254" i="23"/>
  <c r="B253" i="23"/>
  <c r="B252" i="23"/>
  <c r="B251" i="23"/>
  <c r="B250" i="23"/>
  <c r="B249" i="23"/>
  <c r="B248" i="23"/>
  <c r="B247" i="23"/>
  <c r="B246" i="23"/>
  <c r="B245" i="23"/>
  <c r="B244" i="23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6" i="23"/>
  <c r="B215" i="23"/>
  <c r="B214" i="23"/>
  <c r="B213" i="23"/>
  <c r="B212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  <c r="E573" i="10" l="1"/>
  <c r="B573" i="10"/>
  <c r="E572" i="10"/>
  <c r="B572" i="10"/>
  <c r="E571" i="10"/>
  <c r="B571" i="10"/>
  <c r="E570" i="10"/>
  <c r="B570" i="10"/>
  <c r="E569" i="10"/>
  <c r="B569" i="10"/>
  <c r="E568" i="10"/>
  <c r="B568" i="10"/>
  <c r="E567" i="10"/>
  <c r="B567" i="10"/>
  <c r="E566" i="10"/>
  <c r="B566" i="10"/>
  <c r="E565" i="10"/>
  <c r="B565" i="10"/>
  <c r="E564" i="10"/>
  <c r="B564" i="10"/>
  <c r="E563" i="10"/>
  <c r="B563" i="10"/>
  <c r="E562" i="10"/>
  <c r="B562" i="10"/>
  <c r="E561" i="10"/>
  <c r="B561" i="10"/>
  <c r="E560" i="10"/>
  <c r="B560" i="10"/>
  <c r="E559" i="10"/>
  <c r="B559" i="10"/>
  <c r="E558" i="10"/>
  <c r="B558" i="10"/>
  <c r="E557" i="10"/>
  <c r="B557" i="10"/>
  <c r="E556" i="10"/>
  <c r="B556" i="10"/>
  <c r="E555" i="10"/>
  <c r="B555" i="10"/>
  <c r="E554" i="10"/>
  <c r="B554" i="10"/>
  <c r="E553" i="10"/>
  <c r="B553" i="10"/>
  <c r="E552" i="10"/>
  <c r="B552" i="10"/>
  <c r="E551" i="10"/>
  <c r="B551" i="10"/>
  <c r="E550" i="10"/>
  <c r="B550" i="10"/>
  <c r="E549" i="10"/>
  <c r="B549" i="10"/>
  <c r="E548" i="10"/>
  <c r="B548" i="10"/>
  <c r="E547" i="10"/>
  <c r="B547" i="10"/>
  <c r="E546" i="10"/>
  <c r="B546" i="10"/>
  <c r="E545" i="10"/>
  <c r="B545" i="10"/>
  <c r="E544" i="10"/>
  <c r="B544" i="10"/>
  <c r="E543" i="10"/>
  <c r="B543" i="10"/>
  <c r="E542" i="10"/>
  <c r="B542" i="10"/>
  <c r="E541" i="10"/>
  <c r="B541" i="10"/>
  <c r="E540" i="10"/>
  <c r="B540" i="10"/>
  <c r="E539" i="10"/>
  <c r="B539" i="10"/>
  <c r="E538" i="10"/>
  <c r="B538" i="10"/>
  <c r="E537" i="10"/>
  <c r="B537" i="10"/>
  <c r="E536" i="10"/>
  <c r="B536" i="10"/>
  <c r="E535" i="10"/>
  <c r="B535" i="10"/>
  <c r="E534" i="10"/>
  <c r="B534" i="10"/>
  <c r="E533" i="10"/>
  <c r="B533" i="10"/>
  <c r="E532" i="10"/>
  <c r="B532" i="10"/>
  <c r="E531" i="10"/>
  <c r="B531" i="10"/>
  <c r="E530" i="10"/>
  <c r="B530" i="10"/>
  <c r="E529" i="10"/>
  <c r="B529" i="10"/>
  <c r="E528" i="10"/>
  <c r="B528" i="10"/>
  <c r="E527" i="10"/>
  <c r="B527" i="10"/>
  <c r="E526" i="10"/>
  <c r="B526" i="10"/>
  <c r="E525" i="10"/>
  <c r="B525" i="10"/>
  <c r="E524" i="10"/>
  <c r="B524" i="10"/>
  <c r="E523" i="10"/>
  <c r="B523" i="10"/>
  <c r="E522" i="10"/>
  <c r="B522" i="10"/>
  <c r="E521" i="10"/>
  <c r="B521" i="10"/>
  <c r="E520" i="10"/>
  <c r="B520" i="10"/>
  <c r="E519" i="10"/>
  <c r="B519" i="10"/>
  <c r="E518" i="10"/>
  <c r="B518" i="10"/>
  <c r="E517" i="10"/>
  <c r="B517" i="10"/>
  <c r="E516" i="10"/>
  <c r="B516" i="10"/>
  <c r="E515" i="10"/>
  <c r="B515" i="10"/>
  <c r="E514" i="10"/>
  <c r="B514" i="10"/>
  <c r="E513" i="10"/>
  <c r="B513" i="10"/>
  <c r="E512" i="10"/>
  <c r="B512" i="10"/>
  <c r="E511" i="10"/>
  <c r="B511" i="10"/>
  <c r="E510" i="10"/>
  <c r="B510" i="10"/>
  <c r="E509" i="10"/>
  <c r="B509" i="10"/>
  <c r="E508" i="10"/>
  <c r="B508" i="10"/>
  <c r="E507" i="10"/>
  <c r="B507" i="10"/>
  <c r="E506" i="10"/>
  <c r="B506" i="10"/>
  <c r="E505" i="10"/>
  <c r="B505" i="10"/>
  <c r="E504" i="10"/>
  <c r="B504" i="10"/>
  <c r="E503" i="10"/>
  <c r="B503" i="10"/>
  <c r="E502" i="10"/>
  <c r="B502" i="10"/>
  <c r="E501" i="10"/>
  <c r="B501" i="10"/>
  <c r="E500" i="10"/>
  <c r="B500" i="10"/>
  <c r="E499" i="10"/>
  <c r="B499" i="10"/>
  <c r="E498" i="10"/>
  <c r="B498" i="10"/>
  <c r="E497" i="10"/>
  <c r="B497" i="10"/>
  <c r="E496" i="10"/>
  <c r="B496" i="10"/>
  <c r="E495" i="10"/>
  <c r="B495" i="10"/>
  <c r="E494" i="10"/>
  <c r="B494" i="10"/>
  <c r="E493" i="10"/>
  <c r="B493" i="10"/>
  <c r="E492" i="10"/>
  <c r="B492" i="10"/>
  <c r="E491" i="10"/>
  <c r="B491" i="10"/>
  <c r="E490" i="10"/>
  <c r="B490" i="10"/>
  <c r="E489" i="10"/>
  <c r="B489" i="10"/>
  <c r="E488" i="10"/>
  <c r="B488" i="10"/>
  <c r="E487" i="10"/>
  <c r="B487" i="10"/>
  <c r="E486" i="10"/>
  <c r="B486" i="10"/>
  <c r="E485" i="10"/>
  <c r="B485" i="10"/>
  <c r="E484" i="10"/>
  <c r="B484" i="10"/>
  <c r="E483" i="10"/>
  <c r="B483" i="10"/>
  <c r="E482" i="10"/>
  <c r="B482" i="10"/>
  <c r="E481" i="10"/>
  <c r="B481" i="10"/>
  <c r="E480" i="10"/>
  <c r="B480" i="10"/>
  <c r="E479" i="10"/>
  <c r="B479" i="10"/>
  <c r="E478" i="10"/>
  <c r="B478" i="10"/>
  <c r="E477" i="10"/>
  <c r="B477" i="10"/>
  <c r="E476" i="10"/>
  <c r="B476" i="10"/>
  <c r="E475" i="10"/>
  <c r="B475" i="10"/>
  <c r="E474" i="10"/>
  <c r="B474" i="10"/>
  <c r="E473" i="10"/>
  <c r="B473" i="10"/>
  <c r="E472" i="10"/>
  <c r="B472" i="10"/>
  <c r="E471" i="10"/>
  <c r="B471" i="10"/>
  <c r="E470" i="10"/>
  <c r="B470" i="10"/>
  <c r="E469" i="10"/>
  <c r="B469" i="10"/>
  <c r="E468" i="10"/>
  <c r="B468" i="10"/>
  <c r="E467" i="10"/>
  <c r="B467" i="10"/>
  <c r="E466" i="10"/>
  <c r="B466" i="10"/>
  <c r="E465" i="10"/>
  <c r="B465" i="10"/>
  <c r="E464" i="10"/>
  <c r="B464" i="10"/>
  <c r="E463" i="10"/>
  <c r="B463" i="10"/>
  <c r="E462" i="10"/>
  <c r="B462" i="10"/>
  <c r="E461" i="10"/>
  <c r="B461" i="10"/>
  <c r="E460" i="10"/>
  <c r="B460" i="10"/>
  <c r="E459" i="10"/>
  <c r="B459" i="10"/>
  <c r="E458" i="10"/>
  <c r="B458" i="10"/>
  <c r="E457" i="10"/>
  <c r="B457" i="10"/>
  <c r="E456" i="10"/>
  <c r="B456" i="10"/>
  <c r="E455" i="10"/>
  <c r="B455" i="10"/>
  <c r="E454" i="10"/>
  <c r="B454" i="10"/>
  <c r="E453" i="10"/>
  <c r="B453" i="10"/>
  <c r="E452" i="10"/>
  <c r="B452" i="10"/>
  <c r="E451" i="10"/>
  <c r="B451" i="10"/>
  <c r="E450" i="10"/>
  <c r="B450" i="10"/>
  <c r="E449" i="10"/>
  <c r="B449" i="10"/>
  <c r="E448" i="10"/>
  <c r="B448" i="10"/>
  <c r="E447" i="10"/>
  <c r="B447" i="10"/>
  <c r="E446" i="10"/>
  <c r="B446" i="10"/>
  <c r="E445" i="10"/>
  <c r="B445" i="10"/>
  <c r="E444" i="10"/>
  <c r="B444" i="10"/>
  <c r="E443" i="10"/>
  <c r="B443" i="10"/>
  <c r="E442" i="10"/>
  <c r="B442" i="10"/>
  <c r="E441" i="10"/>
  <c r="B441" i="10"/>
  <c r="E440" i="10"/>
  <c r="B440" i="10"/>
  <c r="E439" i="10"/>
  <c r="B439" i="10"/>
  <c r="E438" i="10"/>
  <c r="B438" i="10"/>
  <c r="E437" i="10"/>
  <c r="B437" i="10"/>
  <c r="E436" i="10"/>
  <c r="B436" i="10"/>
  <c r="E435" i="10"/>
  <c r="B435" i="10"/>
  <c r="E434" i="10"/>
  <c r="B434" i="10"/>
  <c r="E433" i="10"/>
  <c r="B433" i="10"/>
  <c r="E432" i="10"/>
  <c r="B432" i="10"/>
  <c r="E431" i="10"/>
  <c r="B431" i="10"/>
  <c r="E430" i="10"/>
  <c r="B430" i="10"/>
  <c r="E429" i="10"/>
  <c r="B429" i="10"/>
  <c r="E428" i="10"/>
  <c r="B428" i="10"/>
  <c r="E427" i="10"/>
  <c r="B427" i="10"/>
  <c r="E426" i="10"/>
  <c r="B426" i="10"/>
  <c r="E425" i="10"/>
  <c r="B425" i="10"/>
  <c r="E424" i="10"/>
  <c r="B424" i="10"/>
  <c r="E423" i="10"/>
  <c r="B423" i="10"/>
  <c r="E422" i="10"/>
  <c r="B422" i="10"/>
  <c r="E421" i="10"/>
  <c r="B421" i="10"/>
  <c r="E420" i="10"/>
  <c r="B420" i="10"/>
  <c r="E419" i="10"/>
  <c r="B419" i="10"/>
  <c r="E418" i="10"/>
  <c r="B418" i="10"/>
  <c r="E417" i="10"/>
  <c r="B417" i="10"/>
  <c r="E416" i="10"/>
  <c r="B416" i="10"/>
  <c r="E415" i="10"/>
  <c r="B415" i="10"/>
  <c r="E414" i="10"/>
  <c r="B414" i="10"/>
  <c r="E413" i="10"/>
  <c r="B413" i="10"/>
  <c r="E412" i="10"/>
  <c r="B412" i="10"/>
  <c r="E411" i="10"/>
  <c r="B411" i="10"/>
  <c r="E410" i="10"/>
  <c r="B410" i="10"/>
  <c r="E409" i="10"/>
  <c r="B409" i="10"/>
  <c r="E408" i="10"/>
  <c r="B408" i="10"/>
  <c r="E407" i="10"/>
  <c r="B407" i="10"/>
  <c r="E406" i="10"/>
  <c r="B406" i="10"/>
  <c r="E405" i="10"/>
  <c r="B405" i="10"/>
  <c r="E404" i="10"/>
  <c r="B404" i="10"/>
  <c r="E403" i="10"/>
  <c r="B403" i="10"/>
  <c r="E402" i="10"/>
  <c r="B402" i="10"/>
  <c r="E401" i="10"/>
  <c r="B401" i="10"/>
  <c r="E400" i="10"/>
  <c r="B400" i="10"/>
  <c r="E399" i="10"/>
  <c r="B399" i="10"/>
  <c r="E398" i="10"/>
  <c r="B398" i="10"/>
  <c r="E397" i="10"/>
  <c r="B397" i="10"/>
  <c r="E396" i="10"/>
  <c r="B396" i="10"/>
  <c r="E395" i="10"/>
  <c r="B395" i="10"/>
  <c r="E394" i="10"/>
  <c r="B394" i="10"/>
  <c r="E393" i="10"/>
  <c r="B393" i="10"/>
  <c r="E392" i="10"/>
  <c r="B392" i="10"/>
  <c r="E391" i="10"/>
  <c r="B391" i="10"/>
  <c r="E390" i="10"/>
  <c r="B390" i="10"/>
  <c r="E389" i="10"/>
  <c r="B389" i="10"/>
  <c r="E388" i="10"/>
  <c r="B388" i="10"/>
  <c r="E387" i="10"/>
  <c r="B387" i="10"/>
  <c r="E386" i="10"/>
  <c r="B386" i="10"/>
  <c r="E385" i="10"/>
  <c r="B385" i="10"/>
  <c r="E384" i="10"/>
  <c r="B384" i="10"/>
  <c r="E383" i="10"/>
  <c r="B383" i="10"/>
  <c r="E382" i="10"/>
  <c r="B382" i="10"/>
  <c r="E381" i="10"/>
  <c r="B381" i="10"/>
  <c r="E380" i="10"/>
  <c r="B380" i="10"/>
  <c r="E379" i="10"/>
  <c r="B379" i="10"/>
  <c r="E378" i="10"/>
  <c r="B378" i="10"/>
  <c r="E377" i="10"/>
  <c r="B377" i="10"/>
  <c r="E376" i="10"/>
  <c r="B376" i="10"/>
  <c r="E375" i="10"/>
  <c r="B375" i="10"/>
  <c r="E374" i="10"/>
  <c r="B374" i="10"/>
  <c r="E373" i="10"/>
  <c r="B373" i="10"/>
  <c r="E372" i="10"/>
  <c r="B372" i="10"/>
  <c r="E371" i="10"/>
  <c r="B371" i="10"/>
  <c r="E370" i="10"/>
  <c r="B370" i="10"/>
  <c r="E369" i="10"/>
  <c r="B369" i="10"/>
  <c r="E368" i="10"/>
  <c r="B368" i="10"/>
  <c r="E367" i="10"/>
  <c r="B367" i="10"/>
  <c r="E366" i="10"/>
  <c r="B366" i="10"/>
  <c r="E365" i="10"/>
  <c r="B365" i="10"/>
  <c r="E364" i="10"/>
  <c r="B364" i="10"/>
  <c r="E363" i="10"/>
  <c r="B363" i="10"/>
  <c r="E362" i="10"/>
  <c r="B362" i="10"/>
  <c r="E361" i="10"/>
  <c r="B361" i="10"/>
  <c r="E360" i="10"/>
  <c r="B360" i="10"/>
  <c r="E359" i="10"/>
  <c r="B359" i="10"/>
  <c r="E358" i="10"/>
  <c r="B358" i="10"/>
  <c r="E357" i="10"/>
  <c r="B357" i="10"/>
  <c r="E356" i="10"/>
  <c r="B356" i="10"/>
  <c r="E355" i="10"/>
  <c r="B355" i="10"/>
  <c r="E354" i="10"/>
  <c r="B354" i="10"/>
  <c r="E353" i="10"/>
  <c r="B353" i="10"/>
  <c r="E352" i="10"/>
  <c r="B352" i="10"/>
  <c r="E351" i="10"/>
  <c r="B351" i="10"/>
  <c r="E350" i="10"/>
  <c r="B350" i="10"/>
  <c r="E349" i="10"/>
  <c r="B349" i="10"/>
  <c r="E348" i="10"/>
  <c r="B348" i="10"/>
  <c r="E347" i="10"/>
  <c r="B347" i="10"/>
  <c r="E346" i="10"/>
  <c r="B346" i="10"/>
  <c r="E345" i="10"/>
  <c r="B345" i="10"/>
  <c r="E344" i="10"/>
  <c r="B344" i="10"/>
  <c r="E343" i="10"/>
  <c r="B343" i="10"/>
  <c r="E342" i="10"/>
  <c r="B342" i="10"/>
  <c r="E341" i="10"/>
  <c r="B341" i="10"/>
  <c r="E340" i="10"/>
  <c r="B340" i="10"/>
  <c r="E339" i="10"/>
  <c r="B339" i="10"/>
  <c r="E338" i="10"/>
  <c r="B338" i="10"/>
  <c r="E337" i="10"/>
  <c r="B337" i="10"/>
  <c r="E336" i="10"/>
  <c r="B336" i="10"/>
  <c r="E335" i="10"/>
  <c r="B335" i="10"/>
  <c r="E334" i="10"/>
  <c r="B334" i="10"/>
  <c r="E333" i="10"/>
  <c r="B333" i="10"/>
  <c r="E332" i="10"/>
  <c r="B332" i="10"/>
  <c r="E331" i="10"/>
  <c r="B331" i="10"/>
  <c r="E330" i="10"/>
  <c r="B330" i="10"/>
  <c r="E329" i="10"/>
  <c r="B329" i="10"/>
  <c r="E328" i="10"/>
  <c r="B328" i="10"/>
  <c r="E327" i="10"/>
  <c r="B327" i="10"/>
  <c r="E326" i="10"/>
  <c r="B326" i="10"/>
  <c r="E325" i="10"/>
  <c r="B325" i="10"/>
  <c r="E324" i="10"/>
  <c r="B324" i="10"/>
  <c r="E323" i="10"/>
  <c r="B323" i="10"/>
  <c r="E322" i="10"/>
  <c r="B322" i="10"/>
  <c r="E321" i="10"/>
  <c r="B321" i="10"/>
  <c r="E320" i="10"/>
  <c r="B320" i="10"/>
  <c r="E319" i="10"/>
  <c r="B319" i="10"/>
  <c r="E318" i="10"/>
  <c r="B318" i="10"/>
  <c r="E317" i="10"/>
  <c r="B317" i="10"/>
  <c r="E316" i="10"/>
  <c r="B316" i="10"/>
  <c r="E315" i="10"/>
  <c r="B315" i="10"/>
  <c r="E314" i="10"/>
  <c r="B314" i="10"/>
  <c r="E313" i="10"/>
  <c r="B313" i="10"/>
  <c r="E312" i="10"/>
  <c r="B312" i="10"/>
  <c r="E311" i="10"/>
  <c r="B311" i="10"/>
  <c r="E310" i="10"/>
  <c r="B310" i="10"/>
  <c r="E309" i="10"/>
  <c r="B309" i="10"/>
  <c r="E308" i="10"/>
  <c r="B308" i="10"/>
  <c r="E307" i="10"/>
  <c r="B307" i="10"/>
  <c r="E306" i="10"/>
  <c r="B306" i="10"/>
  <c r="E305" i="10"/>
  <c r="B305" i="10"/>
  <c r="E304" i="10"/>
  <c r="B304" i="10"/>
  <c r="E303" i="10"/>
  <c r="B303" i="10"/>
  <c r="E302" i="10"/>
  <c r="B302" i="10"/>
  <c r="E301" i="10"/>
  <c r="B301" i="10"/>
  <c r="E300" i="10"/>
  <c r="B300" i="10"/>
  <c r="E299" i="10"/>
  <c r="B299" i="10"/>
  <c r="E298" i="10"/>
  <c r="B298" i="10"/>
  <c r="E297" i="10"/>
  <c r="B297" i="10"/>
  <c r="E296" i="10"/>
  <c r="B296" i="10"/>
  <c r="E295" i="10"/>
  <c r="B295" i="10"/>
  <c r="E294" i="10"/>
  <c r="B294" i="10"/>
  <c r="E293" i="10"/>
  <c r="B293" i="10"/>
  <c r="E292" i="10"/>
  <c r="B292" i="10"/>
  <c r="E291" i="10"/>
  <c r="B291" i="10"/>
  <c r="E290" i="10"/>
  <c r="B290" i="10"/>
  <c r="E289" i="10"/>
  <c r="B289" i="10"/>
  <c r="E288" i="10"/>
  <c r="B288" i="10"/>
  <c r="E287" i="10"/>
  <c r="B287" i="10"/>
  <c r="E286" i="10"/>
  <c r="B286" i="10"/>
  <c r="E285" i="10"/>
  <c r="B285" i="10"/>
  <c r="E284" i="10"/>
  <c r="B284" i="10"/>
  <c r="E283" i="10"/>
  <c r="B283" i="10"/>
  <c r="E282" i="10"/>
  <c r="B282" i="10"/>
  <c r="E281" i="10"/>
  <c r="B281" i="10"/>
  <c r="E280" i="10"/>
  <c r="B280" i="10"/>
  <c r="E279" i="10"/>
  <c r="B279" i="10"/>
  <c r="E278" i="10"/>
  <c r="B278" i="10"/>
  <c r="E277" i="10"/>
  <c r="B277" i="10"/>
  <c r="E276" i="10"/>
  <c r="B276" i="10"/>
  <c r="E275" i="10"/>
  <c r="B275" i="10"/>
  <c r="E274" i="10"/>
  <c r="B274" i="10"/>
  <c r="E273" i="10"/>
  <c r="B273" i="10"/>
  <c r="E272" i="10"/>
  <c r="B272" i="10"/>
  <c r="E271" i="10"/>
  <c r="B271" i="10"/>
  <c r="E270" i="10"/>
  <c r="B270" i="10"/>
  <c r="E269" i="10"/>
  <c r="B269" i="10"/>
  <c r="E268" i="10"/>
  <c r="B268" i="10"/>
  <c r="E267" i="10"/>
  <c r="B267" i="10"/>
  <c r="E266" i="10"/>
  <c r="B266" i="10"/>
  <c r="E265" i="10"/>
  <c r="B265" i="10"/>
  <c r="E264" i="10"/>
  <c r="B264" i="10"/>
  <c r="E263" i="10"/>
  <c r="B263" i="10"/>
  <c r="E262" i="10"/>
  <c r="B262" i="10"/>
  <c r="E261" i="10"/>
  <c r="B261" i="10"/>
  <c r="E260" i="10"/>
  <c r="B260" i="10"/>
  <c r="E259" i="10"/>
  <c r="B259" i="10"/>
  <c r="E258" i="10"/>
  <c r="B258" i="10"/>
  <c r="E257" i="10"/>
  <c r="B257" i="10"/>
  <c r="E256" i="10"/>
  <c r="B256" i="10"/>
  <c r="E255" i="10"/>
  <c r="B255" i="10"/>
  <c r="E254" i="10"/>
  <c r="B254" i="10"/>
  <c r="E253" i="10"/>
  <c r="B253" i="10"/>
  <c r="E252" i="10"/>
  <c r="B252" i="10"/>
  <c r="E251" i="10"/>
  <c r="B251" i="10"/>
  <c r="E250" i="10"/>
  <c r="B250" i="10"/>
  <c r="E249" i="10"/>
  <c r="B249" i="10"/>
  <c r="E248" i="10"/>
  <c r="B248" i="10"/>
  <c r="E247" i="10"/>
  <c r="B247" i="10"/>
  <c r="E246" i="10"/>
  <c r="B246" i="10"/>
  <c r="E245" i="10"/>
  <c r="B245" i="10"/>
  <c r="E244" i="10"/>
  <c r="B244" i="10"/>
  <c r="E243" i="10"/>
  <c r="B243" i="10"/>
  <c r="E242" i="10"/>
  <c r="B242" i="10"/>
  <c r="E241" i="10"/>
  <c r="B241" i="10"/>
  <c r="E240" i="10"/>
  <c r="B240" i="10"/>
  <c r="E239" i="10"/>
  <c r="B239" i="10"/>
  <c r="E238" i="10"/>
  <c r="B238" i="10"/>
  <c r="E237" i="10"/>
  <c r="B237" i="10"/>
  <c r="E236" i="10"/>
  <c r="B236" i="10"/>
  <c r="E235" i="10"/>
  <c r="B235" i="10"/>
  <c r="E234" i="10"/>
  <c r="B234" i="10"/>
  <c r="E233" i="10"/>
  <c r="B233" i="10"/>
  <c r="E232" i="10"/>
  <c r="B232" i="10"/>
  <c r="E231" i="10"/>
  <c r="B231" i="10"/>
  <c r="E230" i="10"/>
  <c r="B230" i="10"/>
  <c r="E229" i="10"/>
  <c r="B229" i="10"/>
  <c r="E228" i="10"/>
  <c r="B228" i="10"/>
  <c r="E227" i="10"/>
  <c r="B227" i="10"/>
  <c r="E226" i="10"/>
  <c r="B226" i="10"/>
  <c r="E225" i="10"/>
  <c r="B225" i="10"/>
  <c r="E224" i="10"/>
  <c r="B224" i="10"/>
  <c r="E223" i="10"/>
  <c r="B223" i="10"/>
  <c r="E222" i="10"/>
  <c r="B222" i="10"/>
  <c r="E221" i="10"/>
  <c r="B221" i="10"/>
  <c r="E220" i="10"/>
  <c r="B220" i="10"/>
  <c r="E219" i="10"/>
  <c r="B219" i="10"/>
  <c r="E218" i="10"/>
  <c r="B218" i="10"/>
  <c r="E217" i="10"/>
  <c r="B217" i="10"/>
  <c r="E216" i="10"/>
  <c r="B216" i="10"/>
  <c r="E215" i="10"/>
  <c r="B215" i="10"/>
  <c r="E214" i="10"/>
  <c r="B214" i="10"/>
  <c r="E213" i="10"/>
  <c r="B213" i="10"/>
  <c r="E212" i="10"/>
  <c r="B212" i="10"/>
  <c r="E211" i="10"/>
  <c r="B211" i="10"/>
  <c r="E210" i="10"/>
  <c r="B210" i="10"/>
  <c r="E209" i="10"/>
  <c r="B209" i="10"/>
  <c r="E208" i="10"/>
  <c r="B208" i="10"/>
  <c r="E207" i="10"/>
  <c r="B207" i="10"/>
  <c r="E206" i="10"/>
  <c r="B206" i="10"/>
  <c r="E205" i="10"/>
  <c r="B205" i="10"/>
  <c r="E204" i="10"/>
  <c r="B204" i="10"/>
  <c r="E203" i="10"/>
  <c r="B203" i="10"/>
  <c r="E202" i="10"/>
  <c r="B202" i="10"/>
  <c r="E201" i="10"/>
  <c r="B201" i="10"/>
  <c r="E200" i="10"/>
  <c r="B200" i="10"/>
  <c r="E199" i="10"/>
  <c r="B199" i="10"/>
  <c r="E198" i="10"/>
  <c r="B198" i="10"/>
  <c r="E197" i="10"/>
  <c r="B197" i="10"/>
  <c r="E196" i="10"/>
  <c r="B196" i="10"/>
  <c r="E195" i="10"/>
  <c r="B195" i="10"/>
  <c r="E194" i="10"/>
  <c r="B194" i="10"/>
  <c r="E193" i="10"/>
  <c r="B193" i="10"/>
  <c r="E192" i="10"/>
  <c r="B192" i="10"/>
  <c r="E191" i="10"/>
  <c r="B191" i="10"/>
  <c r="E190" i="10"/>
  <c r="B190" i="10"/>
  <c r="E189" i="10"/>
  <c r="B189" i="10"/>
  <c r="E188" i="10"/>
  <c r="B188" i="10"/>
  <c r="E187" i="10"/>
  <c r="B187" i="10"/>
  <c r="E186" i="10"/>
  <c r="B186" i="10"/>
  <c r="E185" i="10"/>
  <c r="B185" i="10"/>
  <c r="E184" i="10"/>
  <c r="B184" i="10"/>
  <c r="E183" i="10"/>
  <c r="B183" i="10"/>
  <c r="E182" i="10"/>
  <c r="B182" i="10"/>
  <c r="E181" i="10"/>
  <c r="B181" i="10"/>
  <c r="E180" i="10"/>
  <c r="B180" i="10"/>
  <c r="E179" i="10"/>
  <c r="B179" i="10"/>
  <c r="E178" i="10"/>
  <c r="B178" i="10"/>
  <c r="E177" i="10"/>
  <c r="B177" i="10"/>
  <c r="E176" i="10"/>
  <c r="B176" i="10"/>
  <c r="E175" i="10"/>
  <c r="B175" i="10"/>
  <c r="E174" i="10"/>
  <c r="B174" i="10"/>
  <c r="E173" i="10"/>
  <c r="B173" i="10"/>
  <c r="E172" i="10"/>
  <c r="B172" i="10"/>
  <c r="E171" i="10"/>
  <c r="B171" i="10"/>
  <c r="E170" i="10"/>
  <c r="B170" i="10"/>
  <c r="E169" i="10"/>
  <c r="B169" i="10"/>
  <c r="E168" i="10"/>
  <c r="B168" i="10"/>
  <c r="E167" i="10"/>
  <c r="B167" i="10"/>
  <c r="E166" i="10"/>
  <c r="B166" i="10"/>
  <c r="E165" i="10"/>
  <c r="B165" i="10"/>
  <c r="E164" i="10"/>
  <c r="B164" i="10"/>
  <c r="E163" i="10"/>
  <c r="B163" i="10"/>
  <c r="E162" i="10"/>
  <c r="B162" i="10"/>
  <c r="E161" i="10"/>
  <c r="B161" i="10"/>
  <c r="E160" i="10"/>
  <c r="B160" i="10"/>
  <c r="E159" i="10"/>
  <c r="B159" i="10"/>
  <c r="E158" i="10"/>
  <c r="B158" i="10"/>
  <c r="E157" i="10"/>
  <c r="B157" i="10"/>
  <c r="E156" i="10"/>
  <c r="B156" i="10"/>
  <c r="E155" i="10"/>
  <c r="B155" i="10"/>
  <c r="E154" i="10"/>
  <c r="B154" i="10"/>
  <c r="E153" i="10"/>
  <c r="B153" i="10"/>
  <c r="E152" i="10"/>
  <c r="B152" i="10"/>
  <c r="E151" i="10"/>
  <c r="B151" i="10"/>
  <c r="E150" i="10"/>
  <c r="B150" i="10"/>
  <c r="E149" i="10"/>
  <c r="B149" i="10"/>
  <c r="E148" i="10"/>
  <c r="B148" i="10"/>
  <c r="E147" i="10"/>
  <c r="B147" i="10"/>
  <c r="E146" i="10"/>
  <c r="B146" i="10"/>
  <c r="E145" i="10"/>
  <c r="B145" i="10"/>
  <c r="E144" i="10"/>
  <c r="B144" i="10"/>
  <c r="E143" i="10"/>
  <c r="B143" i="10"/>
  <c r="E142" i="10"/>
  <c r="B142" i="10"/>
  <c r="E141" i="10"/>
  <c r="B141" i="10"/>
  <c r="E140" i="10"/>
  <c r="B140" i="10"/>
  <c r="E139" i="10"/>
  <c r="B139" i="10"/>
  <c r="E138" i="10"/>
  <c r="B138" i="10"/>
  <c r="E137" i="10"/>
  <c r="B137" i="10"/>
  <c r="E136" i="10"/>
  <c r="B136" i="10"/>
  <c r="E135" i="10"/>
  <c r="B135" i="10"/>
  <c r="E134" i="10"/>
  <c r="B134" i="10"/>
  <c r="E133" i="10"/>
  <c r="B133" i="10"/>
  <c r="E132" i="10"/>
  <c r="B132" i="10"/>
  <c r="E131" i="10"/>
  <c r="B131" i="10"/>
  <c r="E130" i="10"/>
  <c r="B130" i="10"/>
  <c r="E129" i="10"/>
  <c r="B129" i="10"/>
  <c r="E128" i="10"/>
  <c r="B128" i="10"/>
  <c r="E127" i="10"/>
  <c r="B127" i="10"/>
  <c r="E126" i="10"/>
  <c r="B126" i="10"/>
  <c r="E125" i="10"/>
  <c r="B125" i="10"/>
  <c r="E124" i="10"/>
  <c r="B124" i="10"/>
  <c r="E123" i="10"/>
  <c r="B123" i="10"/>
  <c r="E122" i="10"/>
  <c r="B122" i="10"/>
  <c r="E121" i="10"/>
  <c r="B121" i="10"/>
  <c r="E120" i="10"/>
  <c r="B120" i="10"/>
  <c r="E119" i="10"/>
  <c r="B119" i="10"/>
  <c r="E118" i="10"/>
  <c r="B118" i="10"/>
  <c r="E117" i="10"/>
  <c r="B117" i="10"/>
  <c r="E116" i="10"/>
  <c r="B116" i="10"/>
  <c r="E115" i="10"/>
  <c r="B115" i="10"/>
  <c r="E114" i="10"/>
  <c r="B114" i="10"/>
  <c r="E113" i="10"/>
  <c r="B113" i="10"/>
  <c r="E112" i="10"/>
  <c r="B112" i="10"/>
  <c r="E111" i="10"/>
  <c r="B111" i="10"/>
  <c r="E110" i="10"/>
  <c r="B110" i="10"/>
  <c r="E109" i="10"/>
  <c r="B109" i="10"/>
  <c r="E108" i="10"/>
  <c r="B108" i="10"/>
  <c r="E107" i="10"/>
  <c r="B107" i="10"/>
  <c r="E106" i="10"/>
  <c r="B106" i="10"/>
  <c r="E105" i="10"/>
  <c r="B105" i="10"/>
  <c r="E104" i="10"/>
  <c r="B104" i="10"/>
  <c r="E103" i="10"/>
  <c r="B103" i="10"/>
  <c r="E102" i="10"/>
  <c r="B102" i="10"/>
  <c r="E101" i="10"/>
  <c r="B101" i="10"/>
  <c r="E100" i="10"/>
  <c r="B100" i="10"/>
  <c r="E99" i="10"/>
  <c r="B99" i="10"/>
  <c r="E98" i="10"/>
  <c r="B98" i="10"/>
  <c r="E97" i="10"/>
  <c r="B97" i="10"/>
  <c r="E96" i="10"/>
  <c r="B96" i="10"/>
  <c r="E95" i="10"/>
  <c r="B95" i="10"/>
  <c r="E94" i="10"/>
  <c r="B94" i="10"/>
  <c r="E93" i="10"/>
  <c r="B93" i="10"/>
  <c r="E92" i="10"/>
  <c r="B92" i="10"/>
  <c r="E91" i="10"/>
  <c r="B91" i="10"/>
  <c r="E90" i="10"/>
  <c r="B90" i="10"/>
  <c r="E89" i="10"/>
  <c r="B89" i="10"/>
  <c r="E88" i="10"/>
  <c r="B88" i="10"/>
  <c r="E87" i="10"/>
  <c r="B87" i="10"/>
  <c r="E86" i="10"/>
  <c r="B86" i="10"/>
  <c r="E85" i="10"/>
  <c r="B85" i="10"/>
  <c r="E84" i="10"/>
  <c r="B84" i="10"/>
  <c r="E83" i="10"/>
  <c r="B83" i="10"/>
  <c r="E82" i="10"/>
  <c r="B82" i="10"/>
  <c r="E81" i="10"/>
  <c r="B81" i="10"/>
  <c r="E80" i="10"/>
  <c r="B80" i="10"/>
  <c r="E79" i="10"/>
  <c r="B79" i="10"/>
  <c r="E78" i="10"/>
  <c r="B78" i="10"/>
  <c r="E77" i="10"/>
  <c r="B77" i="10"/>
  <c r="E76" i="10"/>
  <c r="B76" i="10"/>
  <c r="E75" i="10"/>
  <c r="B75" i="10"/>
  <c r="E74" i="10"/>
  <c r="B74" i="10"/>
  <c r="E73" i="10"/>
  <c r="B73" i="10"/>
  <c r="E72" i="10"/>
  <c r="B72" i="10"/>
  <c r="E71" i="10"/>
  <c r="B71" i="10"/>
  <c r="E70" i="10"/>
  <c r="B70" i="10"/>
  <c r="E69" i="10"/>
  <c r="B69" i="10"/>
  <c r="E68" i="10"/>
  <c r="B68" i="10"/>
  <c r="E67" i="10"/>
  <c r="B67" i="10"/>
  <c r="E66" i="10"/>
  <c r="B66" i="10"/>
  <c r="E65" i="10"/>
  <c r="B65" i="10"/>
  <c r="E64" i="10"/>
  <c r="B64" i="10"/>
  <c r="E63" i="10"/>
  <c r="B63" i="10"/>
  <c r="E62" i="10"/>
  <c r="B62" i="10"/>
  <c r="E61" i="10"/>
  <c r="B61" i="10"/>
  <c r="E60" i="10"/>
  <c r="B60" i="10"/>
  <c r="E59" i="10"/>
  <c r="B59" i="10"/>
  <c r="E58" i="10"/>
  <c r="B58" i="10"/>
  <c r="E57" i="10"/>
  <c r="B57" i="10"/>
  <c r="E56" i="10"/>
  <c r="B56" i="10"/>
  <c r="E55" i="10"/>
  <c r="B55" i="10"/>
  <c r="E54" i="10"/>
  <c r="B54" i="10"/>
  <c r="E53" i="10"/>
  <c r="B53" i="10"/>
  <c r="E52" i="10"/>
  <c r="B52" i="10"/>
  <c r="E51" i="10"/>
  <c r="B51" i="10"/>
  <c r="E50" i="10"/>
  <c r="B50" i="10"/>
  <c r="E49" i="10"/>
  <c r="B49" i="10"/>
  <c r="E48" i="10"/>
  <c r="B48" i="10"/>
  <c r="E47" i="10"/>
  <c r="B47" i="10"/>
  <c r="E46" i="10"/>
  <c r="B46" i="10"/>
  <c r="E45" i="10"/>
  <c r="B45" i="10"/>
  <c r="E44" i="10"/>
  <c r="B44" i="10"/>
  <c r="E43" i="10"/>
  <c r="B43" i="10"/>
  <c r="E42" i="10"/>
  <c r="B42" i="10"/>
  <c r="E41" i="10"/>
  <c r="B41" i="10"/>
  <c r="E40" i="10"/>
  <c r="B40" i="10"/>
  <c r="E39" i="10"/>
  <c r="B39" i="10"/>
  <c r="E38" i="10"/>
  <c r="B38" i="10"/>
  <c r="E37" i="10"/>
  <c r="B37" i="10"/>
  <c r="E36" i="10"/>
  <c r="B36" i="10"/>
  <c r="E35" i="10"/>
  <c r="B35" i="10"/>
  <c r="E34" i="10"/>
  <c r="B34" i="10"/>
  <c r="E33" i="10"/>
  <c r="B33" i="10"/>
  <c r="E32" i="10"/>
  <c r="B32" i="10"/>
  <c r="E31" i="10"/>
  <c r="B31" i="10"/>
  <c r="E30" i="10"/>
  <c r="B30" i="10"/>
  <c r="E29" i="10"/>
  <c r="B29" i="10"/>
  <c r="E28" i="10"/>
  <c r="B28" i="10"/>
  <c r="E27" i="10"/>
  <c r="B27" i="10"/>
  <c r="E26" i="10"/>
  <c r="B26" i="10"/>
  <c r="E25" i="10"/>
  <c r="B25" i="10"/>
  <c r="E24" i="10"/>
  <c r="B24" i="10"/>
  <c r="E23" i="10"/>
  <c r="B23" i="10"/>
  <c r="E22" i="10"/>
  <c r="B22" i="10"/>
  <c r="E21" i="10"/>
  <c r="B21" i="10"/>
  <c r="E20" i="10"/>
  <c r="B20" i="10"/>
  <c r="E19" i="10"/>
  <c r="B19" i="10"/>
  <c r="B18" i="10"/>
  <c r="E17" i="10"/>
  <c r="B17" i="10"/>
  <c r="E16" i="10"/>
  <c r="B15" i="10"/>
  <c r="E14" i="10"/>
  <c r="B14" i="10"/>
  <c r="E13" i="10"/>
  <c r="B13" i="10"/>
  <c r="B12" i="10"/>
  <c r="E11" i="10"/>
  <c r="B11" i="10"/>
  <c r="B10" i="10"/>
  <c r="E9" i="10"/>
  <c r="B9" i="10"/>
  <c r="B8" i="10"/>
  <c r="B7" i="10"/>
  <c r="E405" i="9"/>
  <c r="B405" i="9"/>
  <c r="E404" i="9"/>
  <c r="B404" i="9"/>
  <c r="E403" i="9"/>
  <c r="B403" i="9"/>
  <c r="E402" i="9"/>
  <c r="B402" i="9"/>
  <c r="E401" i="9"/>
  <c r="B401" i="9"/>
  <c r="E400" i="9"/>
  <c r="B400" i="9"/>
  <c r="E399" i="9"/>
  <c r="B399" i="9"/>
  <c r="E398" i="9"/>
  <c r="B398" i="9"/>
  <c r="E397" i="9"/>
  <c r="B397" i="9"/>
  <c r="E396" i="9"/>
  <c r="B396" i="9"/>
  <c r="E395" i="9"/>
  <c r="B395" i="9"/>
  <c r="E394" i="9"/>
  <c r="B394" i="9"/>
  <c r="E393" i="9"/>
  <c r="B393" i="9"/>
  <c r="E392" i="9"/>
  <c r="B392" i="9"/>
  <c r="E391" i="9"/>
  <c r="B391" i="9"/>
  <c r="E390" i="9"/>
  <c r="B390" i="9"/>
  <c r="E389" i="9"/>
  <c r="B389" i="9"/>
  <c r="E388" i="9"/>
  <c r="B388" i="9"/>
  <c r="E387" i="9"/>
  <c r="B387" i="9"/>
  <c r="E386" i="9"/>
  <c r="B386" i="9"/>
  <c r="E385" i="9"/>
  <c r="B385" i="9"/>
  <c r="E384" i="9"/>
  <c r="B384" i="9"/>
  <c r="E383" i="9"/>
  <c r="B383" i="9"/>
  <c r="E382" i="9"/>
  <c r="B382" i="9"/>
  <c r="E381" i="9"/>
  <c r="B381" i="9"/>
  <c r="E380" i="9"/>
  <c r="B380" i="9"/>
  <c r="E379" i="9"/>
  <c r="B379" i="9"/>
  <c r="E378" i="9"/>
  <c r="B378" i="9"/>
  <c r="E377" i="9"/>
  <c r="B377" i="9"/>
  <c r="E376" i="9"/>
  <c r="B376" i="9"/>
  <c r="E375" i="9"/>
  <c r="B375" i="9"/>
  <c r="E374" i="9"/>
  <c r="B374" i="9"/>
  <c r="E373" i="9"/>
  <c r="B373" i="9"/>
  <c r="E372" i="9"/>
  <c r="B372" i="9"/>
  <c r="E371" i="9"/>
  <c r="B371" i="9"/>
  <c r="E370" i="9"/>
  <c r="B370" i="9"/>
  <c r="E369" i="9"/>
  <c r="B369" i="9"/>
  <c r="E368" i="9"/>
  <c r="B368" i="9"/>
  <c r="E367" i="9"/>
  <c r="B367" i="9"/>
  <c r="E366" i="9"/>
  <c r="B366" i="9"/>
  <c r="E365" i="9"/>
  <c r="B365" i="9"/>
  <c r="E364" i="9"/>
  <c r="B364" i="9"/>
  <c r="E363" i="9"/>
  <c r="B363" i="9"/>
  <c r="E362" i="9"/>
  <c r="B362" i="9"/>
  <c r="E361" i="9"/>
  <c r="B361" i="9"/>
  <c r="E360" i="9"/>
  <c r="B360" i="9"/>
  <c r="E359" i="9"/>
  <c r="B359" i="9"/>
  <c r="E358" i="9"/>
  <c r="B358" i="9"/>
  <c r="E357" i="9"/>
  <c r="B357" i="9"/>
  <c r="E356" i="9"/>
  <c r="B356" i="9"/>
  <c r="E355" i="9"/>
  <c r="B355" i="9"/>
  <c r="E354" i="9"/>
  <c r="B354" i="9"/>
  <c r="E353" i="9"/>
  <c r="B353" i="9"/>
  <c r="E352" i="9"/>
  <c r="B352" i="9"/>
  <c r="E351" i="9"/>
  <c r="B351" i="9"/>
  <c r="E350" i="9"/>
  <c r="B350" i="9"/>
  <c r="E349" i="9"/>
  <c r="B349" i="9"/>
  <c r="E348" i="9"/>
  <c r="B348" i="9"/>
  <c r="E347" i="9"/>
  <c r="B347" i="9"/>
  <c r="E346" i="9"/>
  <c r="B346" i="9"/>
  <c r="E345" i="9"/>
  <c r="B345" i="9"/>
  <c r="E344" i="9"/>
  <c r="B344" i="9"/>
  <c r="E343" i="9"/>
  <c r="B343" i="9"/>
  <c r="E342" i="9"/>
  <c r="B342" i="9"/>
  <c r="E341" i="9"/>
  <c r="B341" i="9"/>
  <c r="E340" i="9"/>
  <c r="B340" i="9"/>
  <c r="E339" i="9"/>
  <c r="B339" i="9"/>
  <c r="E338" i="9"/>
  <c r="B338" i="9"/>
  <c r="E337" i="9"/>
  <c r="B337" i="9"/>
  <c r="E336" i="9"/>
  <c r="B336" i="9"/>
  <c r="E335" i="9"/>
  <c r="B335" i="9"/>
  <c r="E334" i="9"/>
  <c r="B334" i="9"/>
  <c r="E333" i="9"/>
  <c r="B333" i="9"/>
  <c r="E332" i="9"/>
  <c r="B332" i="9"/>
  <c r="E331" i="9"/>
  <c r="B331" i="9"/>
  <c r="E330" i="9"/>
  <c r="B330" i="9"/>
  <c r="E329" i="9"/>
  <c r="B329" i="9"/>
  <c r="E328" i="9"/>
  <c r="B328" i="9"/>
  <c r="E327" i="9"/>
  <c r="B327" i="9"/>
  <c r="E326" i="9"/>
  <c r="B326" i="9"/>
  <c r="E325" i="9"/>
  <c r="B325" i="9"/>
  <c r="E324" i="9"/>
  <c r="B324" i="9"/>
  <c r="E323" i="9"/>
  <c r="B323" i="9"/>
  <c r="E322" i="9"/>
  <c r="B322" i="9"/>
  <c r="E321" i="9"/>
  <c r="B321" i="9"/>
  <c r="E320" i="9"/>
  <c r="B320" i="9"/>
  <c r="E319" i="9"/>
  <c r="B319" i="9"/>
  <c r="E318" i="9"/>
  <c r="B318" i="9"/>
  <c r="E317" i="9"/>
  <c r="B317" i="9"/>
  <c r="E316" i="9"/>
  <c r="B316" i="9"/>
  <c r="E315" i="9"/>
  <c r="B315" i="9"/>
  <c r="E314" i="9"/>
  <c r="B314" i="9"/>
  <c r="E313" i="9"/>
  <c r="B313" i="9"/>
  <c r="E312" i="9"/>
  <c r="B312" i="9"/>
  <c r="E311" i="9"/>
  <c r="B311" i="9"/>
  <c r="E310" i="9"/>
  <c r="B310" i="9"/>
  <c r="E309" i="9"/>
  <c r="B309" i="9"/>
  <c r="E308" i="9"/>
  <c r="B308" i="9"/>
  <c r="E307" i="9"/>
  <c r="B307" i="9"/>
  <c r="E306" i="9"/>
  <c r="B306" i="9"/>
  <c r="E305" i="9"/>
  <c r="B305" i="9"/>
  <c r="E304" i="9"/>
  <c r="B304" i="9"/>
  <c r="E303" i="9"/>
  <c r="B303" i="9"/>
  <c r="E302" i="9"/>
  <c r="B302" i="9"/>
  <c r="E301" i="9"/>
  <c r="B301" i="9"/>
  <c r="E300" i="9"/>
  <c r="B300" i="9"/>
  <c r="E299" i="9"/>
  <c r="B299" i="9"/>
  <c r="E298" i="9"/>
  <c r="B298" i="9"/>
  <c r="E297" i="9"/>
  <c r="B297" i="9"/>
  <c r="E296" i="9"/>
  <c r="B296" i="9"/>
  <c r="E295" i="9"/>
  <c r="B295" i="9"/>
  <c r="E294" i="9"/>
  <c r="B294" i="9"/>
  <c r="E293" i="9"/>
  <c r="B293" i="9"/>
  <c r="E292" i="9"/>
  <c r="B292" i="9"/>
  <c r="E291" i="9"/>
  <c r="B291" i="9"/>
  <c r="E290" i="9"/>
  <c r="B290" i="9"/>
  <c r="E289" i="9"/>
  <c r="B289" i="9"/>
  <c r="E288" i="9"/>
  <c r="B288" i="9"/>
  <c r="E287" i="9"/>
  <c r="B287" i="9"/>
  <c r="E286" i="9"/>
  <c r="B286" i="9"/>
  <c r="E285" i="9"/>
  <c r="B285" i="9"/>
  <c r="E284" i="9"/>
  <c r="B284" i="9"/>
  <c r="E283" i="9"/>
  <c r="B283" i="9"/>
  <c r="E282" i="9"/>
  <c r="B282" i="9"/>
  <c r="E281" i="9"/>
  <c r="B281" i="9"/>
  <c r="E280" i="9"/>
  <c r="B280" i="9"/>
  <c r="E279" i="9"/>
  <c r="B279" i="9"/>
  <c r="E278" i="9"/>
  <c r="B278" i="9"/>
  <c r="E277" i="9"/>
  <c r="B277" i="9"/>
  <c r="E276" i="9"/>
  <c r="B276" i="9"/>
  <c r="E275" i="9"/>
  <c r="B275" i="9"/>
  <c r="E274" i="9"/>
  <c r="B274" i="9"/>
  <c r="E273" i="9"/>
  <c r="B273" i="9"/>
  <c r="E272" i="9"/>
  <c r="B272" i="9"/>
  <c r="E271" i="9"/>
  <c r="B271" i="9"/>
  <c r="E270" i="9"/>
  <c r="B270" i="9"/>
  <c r="E269" i="9"/>
  <c r="B269" i="9"/>
  <c r="E268" i="9"/>
  <c r="B268" i="9"/>
  <c r="E267" i="9"/>
  <c r="B267" i="9"/>
  <c r="E266" i="9"/>
  <c r="B266" i="9"/>
  <c r="E265" i="9"/>
  <c r="B265" i="9"/>
  <c r="E264" i="9"/>
  <c r="B264" i="9"/>
  <c r="E263" i="9"/>
  <c r="B263" i="9"/>
  <c r="E262" i="9"/>
  <c r="B262" i="9"/>
  <c r="E261" i="9"/>
  <c r="B261" i="9"/>
  <c r="E260" i="9"/>
  <c r="B260" i="9"/>
  <c r="E259" i="9"/>
  <c r="B259" i="9"/>
  <c r="E258" i="9"/>
  <c r="B258" i="9"/>
  <c r="E257" i="9"/>
  <c r="B257" i="9"/>
  <c r="E256" i="9"/>
  <c r="B256" i="9"/>
  <c r="E255" i="9"/>
  <c r="B255" i="9"/>
  <c r="E254" i="9"/>
  <c r="B254" i="9"/>
  <c r="E253" i="9"/>
  <c r="B253" i="9"/>
  <c r="E252" i="9"/>
  <c r="B252" i="9"/>
  <c r="E251" i="9"/>
  <c r="B251" i="9"/>
  <c r="E250" i="9"/>
  <c r="B250" i="9"/>
  <c r="E249" i="9"/>
  <c r="B249" i="9"/>
  <c r="E248" i="9"/>
  <c r="B248" i="9"/>
  <c r="E247" i="9"/>
  <c r="B247" i="9"/>
  <c r="E246" i="9"/>
  <c r="B246" i="9"/>
  <c r="E245" i="9"/>
  <c r="B245" i="9"/>
  <c r="E244" i="9"/>
  <c r="B244" i="9"/>
  <c r="E243" i="9"/>
  <c r="B243" i="9"/>
  <c r="E242" i="9"/>
  <c r="B242" i="9"/>
  <c r="E241" i="9"/>
  <c r="B241" i="9"/>
  <c r="E240" i="9"/>
  <c r="B240" i="9"/>
  <c r="E239" i="9"/>
  <c r="B239" i="9"/>
  <c r="E238" i="9"/>
  <c r="B238" i="9"/>
  <c r="E237" i="9"/>
  <c r="B237" i="9"/>
  <c r="E236" i="9"/>
  <c r="B236" i="9"/>
  <c r="E235" i="9"/>
  <c r="B235" i="9"/>
  <c r="E234" i="9"/>
  <c r="B234" i="9"/>
  <c r="E233" i="9"/>
  <c r="B233" i="9"/>
  <c r="E232" i="9"/>
  <c r="B232" i="9"/>
  <c r="E231" i="9"/>
  <c r="B231" i="9"/>
  <c r="E230" i="9"/>
  <c r="B230" i="9"/>
  <c r="E229" i="9"/>
  <c r="B229" i="9"/>
  <c r="E228" i="9"/>
  <c r="B228" i="9"/>
  <c r="E227" i="9"/>
  <c r="B227" i="9"/>
  <c r="E226" i="9"/>
  <c r="B226" i="9"/>
  <c r="E225" i="9"/>
  <c r="B225" i="9"/>
  <c r="E224" i="9"/>
  <c r="B224" i="9"/>
  <c r="E223" i="9"/>
  <c r="B223" i="9"/>
  <c r="E222" i="9"/>
  <c r="B222" i="9"/>
  <c r="E221" i="9"/>
  <c r="B221" i="9"/>
  <c r="E220" i="9"/>
  <c r="B220" i="9"/>
  <c r="E219" i="9"/>
  <c r="B219" i="9"/>
  <c r="E218" i="9"/>
  <c r="B218" i="9"/>
  <c r="E217" i="9"/>
  <c r="B217" i="9"/>
  <c r="E216" i="9"/>
  <c r="B216" i="9"/>
  <c r="E215" i="9"/>
  <c r="B215" i="9"/>
  <c r="E214" i="9"/>
  <c r="B214" i="9"/>
  <c r="E213" i="9"/>
  <c r="B213" i="9"/>
  <c r="E212" i="9"/>
  <c r="B212" i="9"/>
  <c r="E211" i="9"/>
  <c r="B211" i="9"/>
  <c r="E210" i="9"/>
  <c r="B210" i="9"/>
  <c r="E209" i="9"/>
  <c r="B209" i="9"/>
  <c r="E208" i="9"/>
  <c r="B208" i="9"/>
  <c r="E207" i="9"/>
  <c r="B207" i="9"/>
  <c r="E206" i="9"/>
  <c r="B206" i="9"/>
  <c r="E205" i="9"/>
  <c r="B205" i="9"/>
  <c r="E204" i="9"/>
  <c r="B204" i="9"/>
  <c r="E203" i="9"/>
  <c r="B203" i="9"/>
  <c r="E202" i="9"/>
  <c r="B202" i="9"/>
  <c r="E201" i="9"/>
  <c r="B201" i="9"/>
  <c r="E200" i="9"/>
  <c r="B200" i="9"/>
  <c r="E199" i="9"/>
  <c r="B199" i="9"/>
  <c r="E198" i="9"/>
  <c r="B198" i="9"/>
  <c r="E197" i="9"/>
  <c r="B197" i="9"/>
  <c r="E196" i="9"/>
  <c r="B196" i="9"/>
  <c r="E195" i="9"/>
  <c r="B195" i="9"/>
  <c r="E194" i="9"/>
  <c r="B194" i="9"/>
  <c r="E193" i="9"/>
  <c r="B193" i="9"/>
  <c r="E192" i="9"/>
  <c r="B192" i="9"/>
  <c r="E191" i="9"/>
  <c r="B191" i="9"/>
  <c r="E190" i="9"/>
  <c r="B190" i="9"/>
  <c r="E189" i="9"/>
  <c r="B189" i="9"/>
  <c r="E188" i="9"/>
  <c r="B188" i="9"/>
  <c r="E187" i="9"/>
  <c r="B187" i="9"/>
  <c r="E186" i="9"/>
  <c r="B186" i="9"/>
  <c r="E185" i="9"/>
  <c r="B185" i="9"/>
  <c r="E184" i="9"/>
  <c r="B184" i="9"/>
  <c r="E183" i="9"/>
  <c r="B183" i="9"/>
  <c r="E182" i="9"/>
  <c r="B182" i="9"/>
  <c r="E181" i="9"/>
  <c r="B181" i="9"/>
  <c r="E180" i="9"/>
  <c r="B180" i="9"/>
  <c r="E179" i="9"/>
  <c r="B179" i="9"/>
  <c r="E178" i="9"/>
  <c r="B178" i="9"/>
  <c r="E177" i="9"/>
  <c r="B177" i="9"/>
  <c r="E176" i="9"/>
  <c r="B176" i="9"/>
  <c r="E175" i="9"/>
  <c r="B175" i="9"/>
  <c r="E174" i="9"/>
  <c r="B174" i="9"/>
  <c r="E173" i="9"/>
  <c r="B173" i="9"/>
  <c r="E172" i="9"/>
  <c r="B172" i="9"/>
  <c r="E171" i="9"/>
  <c r="B171" i="9"/>
  <c r="E170" i="9"/>
  <c r="B170" i="9"/>
  <c r="E169" i="9"/>
  <c r="B169" i="9"/>
  <c r="E168" i="9"/>
  <c r="B168" i="9"/>
  <c r="E167" i="9"/>
  <c r="B167" i="9"/>
  <c r="E166" i="9"/>
  <c r="B166" i="9"/>
  <c r="E165" i="9"/>
  <c r="B165" i="9"/>
  <c r="E164" i="9"/>
  <c r="B164" i="9"/>
  <c r="E163" i="9"/>
  <c r="B163" i="9"/>
  <c r="E162" i="9"/>
  <c r="B162" i="9"/>
  <c r="E161" i="9"/>
  <c r="B161" i="9"/>
  <c r="E160" i="9"/>
  <c r="B160" i="9"/>
  <c r="E159" i="9"/>
  <c r="B159" i="9"/>
  <c r="E158" i="9"/>
  <c r="B158" i="9"/>
  <c r="E157" i="9"/>
  <c r="B157" i="9"/>
  <c r="E156" i="9"/>
  <c r="B156" i="9"/>
  <c r="E155" i="9"/>
  <c r="B155" i="9"/>
  <c r="E154" i="9"/>
  <c r="B154" i="9"/>
  <c r="E153" i="9"/>
  <c r="B153" i="9"/>
  <c r="E152" i="9"/>
  <c r="B152" i="9"/>
  <c r="E151" i="9"/>
  <c r="B151" i="9"/>
  <c r="E150" i="9"/>
  <c r="B150" i="9"/>
  <c r="E149" i="9"/>
  <c r="B149" i="9"/>
  <c r="E148" i="9"/>
  <c r="B148" i="9"/>
  <c r="E147" i="9"/>
  <c r="B147" i="9"/>
  <c r="E146" i="9"/>
  <c r="B146" i="9"/>
  <c r="E145" i="9"/>
  <c r="B145" i="9"/>
  <c r="E144" i="9"/>
  <c r="B144" i="9"/>
  <c r="E143" i="9"/>
  <c r="B143" i="9"/>
  <c r="E142" i="9"/>
  <c r="B142" i="9"/>
  <c r="E141" i="9"/>
  <c r="B141" i="9"/>
  <c r="E140" i="9"/>
  <c r="B140" i="9"/>
  <c r="E139" i="9"/>
  <c r="B139" i="9"/>
  <c r="E138" i="9"/>
  <c r="B138" i="9"/>
  <c r="E137" i="9"/>
  <c r="B137" i="9"/>
  <c r="E136" i="9"/>
  <c r="B136" i="9"/>
  <c r="E135" i="9"/>
  <c r="B135" i="9"/>
  <c r="E134" i="9"/>
  <c r="B134" i="9"/>
  <c r="E133" i="9"/>
  <c r="B133" i="9"/>
  <c r="E132" i="9"/>
  <c r="B132" i="9"/>
  <c r="E131" i="9"/>
  <c r="B131" i="9"/>
  <c r="E130" i="9"/>
  <c r="B130" i="9"/>
  <c r="E129" i="9"/>
  <c r="B129" i="9"/>
  <c r="E128" i="9"/>
  <c r="B128" i="9"/>
  <c r="E127" i="9"/>
  <c r="B127" i="9"/>
  <c r="E126" i="9"/>
  <c r="B126" i="9"/>
  <c r="E125" i="9"/>
  <c r="B125" i="9"/>
  <c r="E124" i="9"/>
  <c r="B124" i="9"/>
  <c r="E123" i="9"/>
  <c r="B123" i="9"/>
  <c r="E122" i="9"/>
  <c r="B122" i="9"/>
  <c r="E121" i="9"/>
  <c r="B121" i="9"/>
  <c r="E120" i="9"/>
  <c r="B120" i="9"/>
  <c r="E119" i="9"/>
  <c r="B119" i="9"/>
  <c r="E118" i="9"/>
  <c r="B118" i="9"/>
  <c r="E117" i="9"/>
  <c r="B117" i="9"/>
  <c r="E116" i="9"/>
  <c r="B116" i="9"/>
  <c r="E115" i="9"/>
  <c r="B115" i="9"/>
  <c r="E114" i="9"/>
  <c r="B114" i="9"/>
  <c r="E113" i="9"/>
  <c r="B113" i="9"/>
  <c r="E112" i="9"/>
  <c r="B112" i="9"/>
  <c r="E111" i="9"/>
  <c r="B111" i="9"/>
  <c r="E110" i="9"/>
  <c r="B110" i="9"/>
  <c r="E109" i="9"/>
  <c r="B109" i="9"/>
  <c r="E108" i="9"/>
  <c r="B108" i="9"/>
  <c r="E107" i="9"/>
  <c r="B107" i="9"/>
  <c r="E106" i="9"/>
  <c r="B106" i="9"/>
  <c r="E105" i="9"/>
  <c r="B105" i="9"/>
  <c r="E104" i="9"/>
  <c r="B104" i="9"/>
  <c r="E103" i="9"/>
  <c r="B103" i="9"/>
  <c r="E102" i="9"/>
  <c r="B102" i="9"/>
  <c r="E101" i="9"/>
  <c r="B101" i="9"/>
  <c r="E100" i="9"/>
  <c r="B100" i="9"/>
  <c r="E99" i="9"/>
  <c r="B99" i="9"/>
  <c r="E98" i="9"/>
  <c r="B98" i="9"/>
  <c r="E97" i="9"/>
  <c r="B97" i="9"/>
  <c r="E96" i="9"/>
  <c r="B96" i="9"/>
  <c r="E95" i="9"/>
  <c r="B95" i="9"/>
  <c r="E94" i="9"/>
  <c r="B94" i="9"/>
  <c r="E93" i="9"/>
  <c r="B93" i="9"/>
  <c r="E92" i="9"/>
  <c r="B92" i="9"/>
  <c r="E91" i="9"/>
  <c r="B91" i="9"/>
  <c r="E90" i="9"/>
  <c r="B90" i="9"/>
  <c r="E89" i="9"/>
  <c r="B89" i="9"/>
  <c r="E88" i="9"/>
  <c r="B88" i="9"/>
  <c r="E87" i="9"/>
  <c r="B87" i="9"/>
  <c r="E86" i="9"/>
  <c r="B86" i="9"/>
  <c r="E85" i="9"/>
  <c r="B85" i="9"/>
  <c r="E84" i="9"/>
  <c r="B84" i="9"/>
  <c r="E83" i="9"/>
  <c r="B83" i="9"/>
  <c r="E82" i="9"/>
  <c r="B82" i="9"/>
  <c r="E81" i="9"/>
  <c r="B81" i="9"/>
  <c r="E80" i="9"/>
  <c r="B80" i="9"/>
  <c r="E79" i="9"/>
  <c r="B79" i="9"/>
  <c r="E78" i="9"/>
  <c r="B78" i="9"/>
  <c r="E77" i="9"/>
  <c r="B77" i="9"/>
  <c r="E76" i="9"/>
  <c r="B76" i="9"/>
  <c r="E75" i="9"/>
  <c r="B75" i="9"/>
  <c r="E74" i="9"/>
  <c r="B74" i="9"/>
  <c r="E73" i="9"/>
  <c r="B73" i="9"/>
  <c r="E72" i="9"/>
  <c r="B72" i="9"/>
  <c r="E71" i="9"/>
  <c r="B71" i="9"/>
  <c r="E70" i="9"/>
  <c r="B70" i="9"/>
  <c r="E69" i="9"/>
  <c r="B69" i="9"/>
  <c r="E68" i="9"/>
  <c r="B68" i="9"/>
  <c r="E67" i="9"/>
  <c r="B67" i="9"/>
  <c r="E66" i="9"/>
  <c r="B66" i="9"/>
  <c r="E65" i="9"/>
  <c r="B65" i="9"/>
  <c r="E64" i="9"/>
  <c r="B64" i="9"/>
  <c r="E63" i="9"/>
  <c r="B63" i="9"/>
  <c r="E62" i="9"/>
  <c r="B62" i="9"/>
  <c r="E61" i="9"/>
  <c r="B61" i="9"/>
  <c r="E60" i="9"/>
  <c r="B60" i="9"/>
  <c r="E59" i="9"/>
  <c r="B59" i="9"/>
  <c r="E58" i="9"/>
  <c r="B58" i="9"/>
  <c r="E57" i="9"/>
  <c r="B57" i="9"/>
  <c r="E56" i="9"/>
  <c r="B56" i="9"/>
  <c r="E55" i="9"/>
  <c r="B55" i="9"/>
  <c r="E54" i="9"/>
  <c r="B54" i="9"/>
  <c r="E53" i="9"/>
  <c r="B53" i="9"/>
  <c r="E52" i="9"/>
  <c r="B52" i="9"/>
  <c r="E51" i="9"/>
  <c r="B51" i="9"/>
  <c r="E50" i="9"/>
  <c r="B50" i="9"/>
  <c r="E49" i="9"/>
  <c r="B49" i="9"/>
  <c r="E48" i="9"/>
  <c r="B48" i="9"/>
  <c r="E47" i="9"/>
  <c r="B47" i="9"/>
  <c r="E46" i="9"/>
  <c r="B46" i="9"/>
  <c r="E45" i="9"/>
  <c r="B45" i="9"/>
  <c r="E44" i="9"/>
  <c r="B44" i="9"/>
  <c r="E43" i="9"/>
  <c r="B43" i="9"/>
  <c r="E42" i="9"/>
  <c r="B42" i="9"/>
  <c r="E41" i="9"/>
  <c r="B41" i="9"/>
  <c r="E40" i="9"/>
  <c r="B40" i="9"/>
  <c r="E39" i="9"/>
  <c r="B39" i="9"/>
  <c r="E38" i="9"/>
  <c r="B38" i="9"/>
  <c r="E37" i="9"/>
  <c r="B37" i="9"/>
  <c r="E36" i="9"/>
  <c r="B36" i="9"/>
  <c r="E35" i="9"/>
  <c r="B35" i="9"/>
  <c r="E34" i="9"/>
  <c r="B34" i="9"/>
  <c r="E33" i="9"/>
  <c r="B33" i="9"/>
  <c r="E32" i="9"/>
  <c r="B32" i="9"/>
  <c r="E31" i="9"/>
  <c r="B31" i="9"/>
  <c r="E30" i="9"/>
  <c r="B30" i="9"/>
  <c r="E29" i="9"/>
  <c r="B29" i="9"/>
  <c r="E28" i="9"/>
  <c r="B28" i="9"/>
  <c r="E27" i="9"/>
  <c r="B27" i="9"/>
  <c r="E26" i="9"/>
  <c r="B26" i="9"/>
  <c r="E25" i="9"/>
  <c r="B25" i="9"/>
  <c r="E24" i="9"/>
  <c r="B24" i="9"/>
  <c r="E23" i="9"/>
  <c r="B23" i="9"/>
  <c r="E22" i="9"/>
  <c r="B22" i="9"/>
  <c r="E21" i="9"/>
  <c r="B21" i="9"/>
  <c r="E20" i="9"/>
  <c r="B20" i="9"/>
  <c r="E19" i="9"/>
  <c r="B19" i="9"/>
  <c r="E18" i="9"/>
  <c r="B18" i="9"/>
  <c r="E17" i="9"/>
  <c r="B17" i="9"/>
  <c r="E16" i="9"/>
  <c r="B16" i="9"/>
  <c r="E15" i="9"/>
  <c r="B15" i="9"/>
  <c r="E14" i="9"/>
  <c r="B14" i="9"/>
  <c r="E13" i="9"/>
  <c r="B13" i="9"/>
  <c r="E12" i="9"/>
  <c r="B12" i="9"/>
  <c r="E11" i="9"/>
  <c r="B11" i="9"/>
  <c r="E10" i="9"/>
  <c r="B10" i="9"/>
  <c r="E9" i="9"/>
  <c r="B9" i="9"/>
  <c r="E8" i="9"/>
  <c r="B8" i="9"/>
  <c r="E7" i="9"/>
  <c r="B7" i="9"/>
  <c r="H204" i="18"/>
  <c r="G204" i="18"/>
  <c r="F204" i="18"/>
  <c r="E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2" i="18"/>
  <c r="A11" i="18"/>
  <c r="A10" i="18"/>
  <c r="A9" i="18"/>
  <c r="A8" i="18"/>
  <c r="A7" i="24" l="1"/>
  <c r="A14" i="24"/>
</calcChain>
</file>

<file path=xl/sharedStrings.xml><?xml version="1.0" encoding="utf-8"?>
<sst xmlns="http://schemas.openxmlformats.org/spreadsheetml/2006/main" count="3872" uniqueCount="1270">
  <si>
    <t>руководители/заместители руководителей, чел.</t>
  </si>
  <si>
    <t>руководители структурных подразделений, чел.</t>
  </si>
  <si>
    <t>прочие работники предприятий (организаций)</t>
  </si>
  <si>
    <t>представители работодателей / общественных союзов (ассоцийций), чел.</t>
  </si>
  <si>
    <t>представители образовательных организаций, чел.</t>
  </si>
  <si>
    <t>фрилансеры, замозанятые, ИП, чел</t>
  </si>
  <si>
    <t>прочие работники предприятий (организаций), чел.</t>
  </si>
  <si>
    <t>малые (среднесписочная численность сотрудников до 100 чел)</t>
  </si>
  <si>
    <t>средние (среднесписочная численность сотрудников 101-250 чел)</t>
  </si>
  <si>
    <t>крупные (среднесписочная численность сотрудников свыше 250 чел)</t>
  </si>
  <si>
    <t>Всего, чел.</t>
  </si>
  <si>
    <t>из них с ОВЗ и / или инвалидов, чел.</t>
  </si>
  <si>
    <t>Из них с ОВЗ и / или инвалидов, чел.</t>
  </si>
  <si>
    <t>С отличием, чел</t>
  </si>
  <si>
    <t>Кол-во выпускников, обучающихся по целевому договору, чел</t>
  </si>
  <si>
    <t>Кол-во занятых выпускников (с учетом самозанятых), чел.</t>
  </si>
  <si>
    <t>Кол-во выпускников, имеющих наставников из числа специалистов-практиков, работающих на предприятиях и организациях реального сектора экономики</t>
  </si>
  <si>
    <t>Если выпускники имеют наставников из числа специалистов-практиков, работающих на предприятиях и организациях реального сектора экономики, то укажите название предприятий</t>
  </si>
  <si>
    <t>Материально-техническое обеспечение проведения ГИА</t>
  </si>
  <si>
    <t>Площадка предприятий-работодателя (наименование предприятий/компетенция)</t>
  </si>
  <si>
    <t>Прочие помещения в соответствии с ФГОС по специальностям /профессиям для организации и проведения ГИА (указать наименование)</t>
  </si>
  <si>
    <t xml:space="preserve">из них  работники предприятий и организаций различных видов экономической деятельности - работодатели, чел. </t>
  </si>
  <si>
    <t xml:space="preserve">из них  работники образовательных организаций, чел. </t>
  </si>
  <si>
    <t>из них наставники из числа работников предприятий и организаций различных видов экономической деятельности, чел.</t>
  </si>
  <si>
    <t>отлично</t>
  </si>
  <si>
    <t>хорошо</t>
  </si>
  <si>
    <t xml:space="preserve">удовлетворительно </t>
  </si>
  <si>
    <t xml:space="preserve">Неудовлетворительно </t>
  </si>
  <si>
    <t>Да</t>
  </si>
  <si>
    <t>Нет</t>
  </si>
  <si>
    <t>Сведения внесены полностью</t>
  </si>
  <si>
    <t>Сведения внесены частично</t>
  </si>
  <si>
    <t>Сведения не внесены</t>
  </si>
  <si>
    <t>05.00.00 НАУКИ О ЗЕМЛЕ</t>
  </si>
  <si>
    <t>05.01.01 Гидрометнаблюдатель</t>
  </si>
  <si>
    <t>08.00.00 ТЕХНИКА И ТЕХНОЛОГИИ СТРОИТЕЛЬСТВА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</si>
  <si>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</si>
  <si>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</si>
  <si>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</si>
  <si>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</si>
  <si>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</si>
  <si>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</si>
  <si>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</si>
  <si>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</si>
  <si>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</si>
  <si>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</si>
  <si>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</si>
  <si>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</si>
  <si>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</si>
  <si>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</si>
  <si>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</si>
  <si>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</si>
  <si>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</si>
  <si>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</si>
  <si>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</si>
  <si>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</si>
  <si>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</si>
  <si>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</si>
  <si>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</si>
  <si>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09.00.00 ИНФОРМАТИКА И ВЫЧИСЛИТЕЛЬНАЯ ТЕХНИКА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</si>
  <si>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</si>
  <si>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</si>
  <si>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</si>
  <si>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11.00.00 ЭЛЕКТРОНИКА, РАДИОТЕХНИКА И СИСТЕМЫ СВЯЗИ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</si>
  <si>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</si>
  <si>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</si>
  <si>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</si>
  <si>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</si>
  <si>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</si>
  <si>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</si>
  <si>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</si>
  <si>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12.00.00 ФОТОНИКА, ПРИБОРОСТРОЕНИЕ, ОПТИЧЕСКИЕ И БИОТЕХНИЧЕСКИЕ СИСТЕМЫ И ТЕХНОЛОГИИ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</si>
  <si>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</si>
  <si>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</si>
  <si>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</si>
  <si>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13.00.00 ЭЛЕКТРО- И ТЕПЛОЭНЕРГЕТИКА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</si>
  <si>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</si>
  <si>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</si>
  <si>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</si>
  <si>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</si>
  <si>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</si>
  <si>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</si>
  <si>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</si>
  <si>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</si>
  <si>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</si>
  <si>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</si>
  <si>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15.00.00 МАШИНОСТРОЕНИЕ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</si>
  <si>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</si>
  <si>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</si>
  <si>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</si>
  <si>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</si>
  <si>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</si>
  <si>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</si>
  <si>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</si>
  <si>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</si>
  <si>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</si>
  <si>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</si>
  <si>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</si>
  <si>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</si>
  <si>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</si>
  <si>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</si>
  <si>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</si>
  <si>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</si>
  <si>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</si>
  <si>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</si>
  <si>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</si>
  <si>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</si>
  <si>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</si>
  <si>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</si>
  <si>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</si>
  <si>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</si>
  <si>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</si>
  <si>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</si>
  <si>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18.00.00 ХИМИЧЕСКИЕ ТЕХНОЛОГИИ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</si>
  <si>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</si>
  <si>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</si>
  <si>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</si>
  <si>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</si>
  <si>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</si>
  <si>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</si>
  <si>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</si>
  <si>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</si>
  <si>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</si>
  <si>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</si>
  <si>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</si>
  <si>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</si>
  <si>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</si>
  <si>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</si>
  <si>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</si>
  <si>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</si>
  <si>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19.00.00 ПРОМЫШЛЕННАЯ ЭКОЛОГИЯ И БИОТЕХНОЛОГИИ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</si>
  <si>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</si>
  <si>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</si>
  <si>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</si>
  <si>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</si>
  <si>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</si>
  <si>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</si>
  <si>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</si>
  <si>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</si>
  <si>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</si>
  <si>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</si>
  <si>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</si>
  <si>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20.00.00 ТЕХНОСФЕРНАЯ БЕЗОПАСНОСТЬ И ПРИРОДООБУСТРОЙСТВО</t>
  </si>
  <si>
    <t>20.01.01 Пожарный</t>
  </si>
  <si>
    <t>21.00.00 ПРИКЛАДНАЯ ГЕОЛОГИЯ, ГОРНОЕ ДЕЛО, НЕФТЕГАЗОВОЕ ДЕЛО И ГЕОДЕЗИЯ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</si>
  <si>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</si>
  <si>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</si>
  <si>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</si>
  <si>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</si>
  <si>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</si>
  <si>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</si>
  <si>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</si>
  <si>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</si>
  <si>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</si>
  <si>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</si>
  <si>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22.00.00 ТЕХНОЛОГИИ МАТЕРИАЛОВ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</si>
  <si>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</si>
  <si>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</si>
  <si>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</si>
  <si>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</si>
  <si>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</si>
  <si>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23.00.00 ТЕХНИКА И ТЕХНОЛОГИИ НАЗЕМНОГО ТРАНСПОРТА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</si>
  <si>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</si>
  <si>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</si>
  <si>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</si>
  <si>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</si>
  <si>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</si>
  <si>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</si>
  <si>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</si>
  <si>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</si>
  <si>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</si>
  <si>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</si>
  <si>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</si>
  <si>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</si>
  <si>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</si>
  <si>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</si>
  <si>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</si>
  <si>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</si>
  <si>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24.00.00 АВИАЦИОННАЯ И РАКЕТНО-КОСМИЧЕСКАЯ ТЕХНИКА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</si>
  <si>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</si>
  <si>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</si>
  <si>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</si>
  <si>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26.00.00 ТЕХНИКА И ТЕХНОЛОГИИ КОРАБЛЕСТРОЕНИЯ И ВОДНОГО ТРАНСПОРТА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</si>
  <si>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</si>
  <si>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</si>
  <si>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</si>
  <si>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</si>
  <si>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</si>
  <si>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</si>
  <si>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</si>
  <si>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</si>
  <si>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</si>
  <si>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</si>
  <si>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</si>
  <si>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29.00.00 ТЕХНОЛОГИИ ЛЕГКОЙ ПРОМЫШЛЕННОСТИ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</si>
  <si>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</si>
  <si>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</si>
  <si>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</si>
  <si>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</si>
  <si>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</si>
  <si>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</si>
  <si>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</si>
  <si>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</si>
  <si>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</si>
  <si>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</si>
  <si>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</si>
  <si>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</si>
  <si>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</si>
  <si>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</si>
  <si>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</si>
  <si>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</si>
  <si>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</si>
  <si>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34.00.00 СЕСТРИНСКОЕ ДЕЛО</t>
  </si>
  <si>
    <t>34.01.01 Младшая медицинская сестра по уходу за больными</t>
  </si>
  <si>
    <t>35.00.00 СЕЛЬСКОЕ, ЛЕСНОЕ И РЫБНОЕ ХОЗЯЙСТВО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</si>
  <si>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</si>
  <si>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</si>
  <si>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</si>
  <si>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</si>
  <si>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</si>
  <si>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</si>
  <si>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</si>
  <si>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</si>
  <si>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</si>
  <si>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</si>
  <si>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</si>
  <si>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</si>
  <si>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</si>
  <si>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</si>
  <si>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</si>
  <si>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</si>
  <si>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</si>
  <si>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</si>
  <si>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</si>
  <si>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</si>
  <si>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36.00.00 ВЕТЕРИНАРИЯ И ЗООТЕХНИЯ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</si>
  <si>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</si>
  <si>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</si>
  <si>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</si>
  <si>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38.00.00 ЭКОНОМИКА И УПРАВЛЕНИЕ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</si>
  <si>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</si>
  <si>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</si>
  <si>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</si>
  <si>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39.00.00 СОЦИОЛОГИЯ И СОЦИАЛЬНАЯ РАБОТА</t>
  </si>
  <si>
    <t>39.01.01 Социальный работник</t>
  </si>
  <si>
    <t>42.00.00 СРЕДСТВА МАССОВОЙ ИНФОРМАЦИИ И ИНФОРМАЦИОННО-БИБЛИОТЕЧНОЕ ДЕЛО</t>
  </si>
  <si>
    <t>42.01.01 Агент рекламный</t>
  </si>
  <si>
    <t>43.00.00 СЕРВИС И ТУРИЗМ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</si>
  <si>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</si>
  <si>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</si>
  <si>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</si>
  <si>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</si>
  <si>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</si>
  <si>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</si>
  <si>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</si>
  <si>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</si>
  <si>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46.00.00 ИСТОРИЯ И АРХЕОЛОГИЯ</t>
  </si>
  <si>
    <t>46.01.01 Секретарь</t>
  </si>
  <si>
    <t>46.01.02 Архивариус</t>
  </si>
  <si>
    <t>46.01.03 Делопроизводитель</t>
  </si>
  <si>
    <t>53.00.00 МУЗЫКАЛЬНОЕ ИСКУССТВО</t>
  </si>
  <si>
    <t>53.01.01 Мастер по ремонту и обслуживанию музыкальных инструментов (по видам)</t>
  </si>
  <si>
    <t>54.00.00 ИЗОБРАЗИТЕЛЬНОЕ И ПРИКЛАДНЫЕ ВИДЫ ИСКУССТВ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</si>
  <si>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</si>
  <si>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</si>
  <si>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</si>
  <si>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</si>
  <si>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</si>
  <si>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</si>
  <si>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</si>
  <si>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</si>
  <si>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</si>
  <si>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</si>
  <si>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</si>
  <si>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</si>
  <si>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</si>
  <si>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</si>
  <si>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</si>
  <si>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</si>
  <si>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Список профессий</t>
  </si>
  <si>
    <t>05.02.01 Картография</t>
  </si>
  <si>
    <t>05.02.02 Гидрология</t>
  </si>
  <si>
    <t>05.02.03 Метеорология</t>
  </si>
  <si>
    <t>07.00.00 АРХИТЕКТУРА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</si>
  <si>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</si>
  <si>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</si>
  <si>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</si>
  <si>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</si>
  <si>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</si>
  <si>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</si>
  <si>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</si>
  <si>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</si>
  <si>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</si>
  <si>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</si>
  <si>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</si>
  <si>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</si>
  <si>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</si>
  <si>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</si>
  <si>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</si>
  <si>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</si>
  <si>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</si>
  <si>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</si>
  <si>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</si>
  <si>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10.00.00 ИНФОРМАЦИОННАЯ БЕЗОПАСНОСТЬ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</si>
  <si>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</si>
  <si>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</si>
  <si>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</si>
  <si>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</si>
  <si>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</si>
  <si>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</si>
  <si>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</si>
  <si>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</si>
  <si>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</si>
  <si>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</si>
  <si>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</si>
  <si>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</si>
  <si>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</si>
  <si>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</si>
  <si>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</si>
  <si>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</si>
  <si>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</si>
  <si>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</si>
  <si>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</si>
  <si>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</si>
  <si>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</si>
  <si>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</si>
  <si>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Утратила силу с 1 сентября 2020 г. - Приказ Минпросвещения России от 3 декабря 2019 г. N 655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</si>
  <si>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</si>
  <si>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</si>
  <si>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</si>
  <si>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</si>
  <si>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</si>
  <si>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</si>
  <si>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</si>
  <si>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</si>
  <si>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</si>
  <si>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</si>
  <si>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</si>
  <si>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</si>
  <si>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</si>
  <si>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</si>
  <si>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</si>
  <si>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</si>
  <si>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</si>
  <si>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</si>
  <si>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</si>
  <si>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14.00.00 ЯДЕРНАЯ ЭНЕРГЕТИКА И ТЕХНОЛОГИИ</t>
  </si>
  <si>
    <t>14.02.01 Атомные электрические станции и установки</t>
  </si>
  <si>
    <t>14.02.02 Радиационная безопасность</t>
  </si>
  <si>
    <t>14.02.03 Утратила силу с 1 сентября 2020 г. - Приказ Минпросвещения России от 3 декабря 2019 г. N 655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</si>
  <si>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</si>
  <si>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</si>
  <si>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</si>
  <si>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</si>
  <si>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</si>
  <si>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</si>
  <si>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</si>
  <si>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</si>
  <si>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</si>
  <si>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</si>
  <si>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</si>
  <si>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</si>
  <si>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</si>
  <si>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</si>
  <si>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</si>
  <si>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</si>
  <si>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Утратила силу с 1 сентября 2020 г. - Приказ Минпросвещения России от 3 декабря 2019 г. N 655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</si>
  <si>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</si>
  <si>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</si>
  <si>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</si>
  <si>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</si>
  <si>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</si>
  <si>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Утратила силу с 1 сентября 2020 г. - Приказ Минпросвещения России от 3 декабря 2019 г. N 655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</si>
  <si>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</si>
  <si>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</si>
  <si>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</si>
  <si>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</si>
  <si>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</si>
  <si>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</si>
  <si>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</si>
  <si>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</si>
  <si>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</si>
  <si>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</si>
  <si>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</si>
  <si>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</si>
  <si>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</si>
  <si>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</si>
  <si>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</si>
  <si>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</si>
  <si>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</si>
  <si>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</si>
  <si>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</si>
  <si>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</si>
  <si>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</si>
  <si>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</si>
  <si>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</si>
  <si>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</si>
  <si>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</si>
  <si>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</si>
  <si>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</si>
  <si>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</si>
  <si>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</si>
  <si>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</si>
  <si>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</si>
  <si>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</si>
  <si>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</si>
  <si>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</si>
  <si>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</si>
  <si>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</si>
  <si>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</si>
  <si>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</si>
  <si>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</si>
  <si>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</si>
  <si>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</si>
  <si>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</si>
  <si>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</si>
  <si>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</si>
  <si>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</si>
  <si>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</si>
  <si>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</si>
  <si>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</si>
  <si>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</si>
  <si>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</si>
  <si>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</si>
  <si>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</si>
  <si>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</si>
  <si>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</si>
  <si>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Утратила силу с 1 сентября 2020 г. - Приказ Минпросвещения России от 3 декабря 2019 г. N 655</t>
  </si>
  <si>
    <t>25.00.00 АЭРОНАВИГАЦИЯ И ЭКСПЛУАТАЦИЯ АВИАЦИОННОЙ И РАКЕТНО-КОСМИЧЕСКОЙ ТЕХНИКИ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</si>
  <si>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</si>
  <si>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</si>
  <si>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</si>
  <si>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</si>
  <si>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</si>
  <si>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</si>
  <si>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</si>
  <si>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</si>
  <si>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</si>
  <si>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</si>
  <si>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</si>
  <si>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</si>
  <si>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</si>
  <si>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</si>
  <si>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</si>
  <si>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</si>
  <si>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</si>
  <si>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</si>
  <si>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</si>
  <si>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</si>
  <si>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</si>
  <si>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</si>
  <si>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</si>
  <si>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</si>
  <si>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</si>
  <si>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</si>
  <si>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</si>
  <si>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</si>
  <si>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</si>
  <si>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</si>
  <si>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</si>
  <si>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31.00.00 КЛИНИЧЕСКАЯ МЕДИЦИНА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</si>
  <si>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</si>
  <si>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</si>
  <si>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</si>
  <si>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</si>
  <si>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</si>
  <si>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</si>
  <si>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32.00.00 НАУКИ О ЗДОРОВЬЕ И</t>
  </si>
  <si>
    <t>32.02.01 Медико-профилактическое дело</t>
  </si>
  <si>
    <t>33.00.00 ФАРМАЦИЯ</t>
  </si>
  <si>
    <t>33.02.01 Фармация</t>
  </si>
  <si>
    <t>34.02.01 Сестринское дело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</si>
  <si>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</si>
  <si>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</si>
  <si>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</si>
  <si>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</si>
  <si>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</si>
  <si>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</si>
  <si>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</si>
  <si>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</si>
  <si>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</si>
  <si>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</si>
  <si>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</si>
  <si>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</si>
  <si>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</si>
  <si>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</si>
  <si>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</si>
  <si>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</si>
  <si>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</si>
  <si>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</si>
  <si>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</si>
  <si>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</si>
  <si>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</si>
  <si>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</si>
  <si>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</si>
  <si>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</si>
  <si>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</si>
  <si>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</si>
  <si>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</si>
  <si>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40.00.00 ЮРИСПРУДЕНЦИЯ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</si>
  <si>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</si>
  <si>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</si>
  <si>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</si>
  <si>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</si>
  <si>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</si>
  <si>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</si>
  <si>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</si>
  <si>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</si>
  <si>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</si>
  <si>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</si>
  <si>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</si>
  <si>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</si>
  <si>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</si>
  <si>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Утратила силу с 1 сентября 2020 г. - Приказ Минпросвещения России от 3 декабря 2019 г. N 655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</si>
  <si>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</si>
  <si>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</si>
  <si>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</si>
  <si>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</si>
  <si>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</si>
  <si>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</si>
  <si>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44.00.00 ОБРАЗОВАНИЕ И ПЕДАГОГИЧЕСКИЕ НАУКИ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</si>
  <si>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</si>
  <si>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</si>
  <si>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</si>
  <si>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</si>
  <si>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</si>
  <si>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</si>
  <si>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</si>
  <si>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49.00.00 ФИЗИЧЕСКАЯ КУЛЬТУРА И СПОРТ</t>
  </si>
  <si>
    <t>49.02.01 Физическая культура</t>
  </si>
  <si>
    <t>49.02.02 Адаптивная физическая культура</t>
  </si>
  <si>
    <t>49.02.03 Спорт</t>
  </si>
  <si>
    <t>50.00.00 ИСКУССТВОЗНАНИЕ</t>
  </si>
  <si>
    <t>50.02.01 Мировая художественная культура</t>
  </si>
  <si>
    <t>51.00.00 КУЛЬТУРОВЕДЕНИЕ И СОЦИОКУЛЬТУРНЫЕ ПРОЕКТЫ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</si>
  <si>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</si>
  <si>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</si>
  <si>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</si>
  <si>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52.00.00 СЦЕНИЧЕСКИЕ ИСКУССТВА И ЛИТЕРАТУРНОЕ ТВОРЧЕСТВО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</si>
  <si>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</si>
  <si>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</si>
  <si>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</si>
  <si>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</si>
  <si>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</si>
  <si>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</si>
  <si>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</si>
  <si>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</si>
  <si>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</si>
  <si>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</si>
  <si>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</si>
  <si>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</si>
  <si>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</si>
  <si>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</si>
  <si>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</si>
  <si>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</si>
  <si>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</si>
  <si>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</si>
  <si>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</si>
  <si>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</si>
  <si>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</si>
  <si>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</si>
  <si>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</si>
  <si>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</si>
  <si>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55.00.00 ЭКРАННЫЕ ИСКУССТВА</t>
  </si>
  <si>
    <t>55.02.01 Театральная и аудиовизуальная техника (по видам)</t>
  </si>
  <si>
    <t>55.02.02 Анимация (по видам)</t>
  </si>
  <si>
    <t>57.00.00 ОБЕСПЕЧЕНИЕ ГОСУДАРСТВЕННОЙ БЕЗОПАСНОСТИ</t>
  </si>
  <si>
    <t>57.02.01 Пограничная деятельность (по видам деятельности)</t>
  </si>
  <si>
    <t>Список специальностей</t>
  </si>
  <si>
    <t xml:space="preserve">Вид и форма ГИА </t>
  </si>
  <si>
    <t>Очно-заочная</t>
  </si>
  <si>
    <t>Заочная</t>
  </si>
  <si>
    <t>Информационное обеспечение организации и проведения ГИА посредством цифровой платформы ЦОПП</t>
  </si>
  <si>
    <t>Информация о сроках проведения мероприятий по подготовке и проведения ГИА размещена на цифровой платформе ЦОПП в графике загрузки мастерских, оснащенных современной МТБ/ ЦПДЭ.</t>
  </si>
  <si>
    <t>Мероприятия по повышению эффективности сдачи ДЭ</t>
  </si>
  <si>
    <t>Наименование компетенции демонстрационного экзамена</t>
  </si>
  <si>
    <t>Количество студентов прошедших демонстрационный экзамен по каждой компетенции в рамках ГИА, чел.</t>
  </si>
  <si>
    <t>Бюджет</t>
  </si>
  <si>
    <t>Внебюджет</t>
  </si>
  <si>
    <t>Очная</t>
  </si>
  <si>
    <t>Форма обучения (Выберите из списка)</t>
  </si>
  <si>
    <t>Бюджет/Внебюджет (Выберите из списка)</t>
  </si>
  <si>
    <t>Численность обучающихся, выполнявших   выпускную квалификационную работу в виде дипломной работы (дипломного проекта), чел.</t>
  </si>
  <si>
    <t>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</t>
  </si>
  <si>
    <t>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экзамен, чел.</t>
  </si>
  <si>
    <t>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 в виде демонстрационного экзамена, чел.</t>
  </si>
  <si>
    <t>Численность обучающихся, сдававших государственный экзамен, чел.</t>
  </si>
  <si>
    <t>Код/Наименование профессии (выберите из списка)</t>
  </si>
  <si>
    <t>Укрупненная группа (не заполняется)</t>
  </si>
  <si>
    <t>Из столбца 6 Численность обучающихся, выполнявших  выпускную квалификационную работу в виде демонстрационного экзамена, чел.</t>
  </si>
  <si>
    <t>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</t>
  </si>
  <si>
    <t>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работы, при этом практическая квалификационная работа проводится в виде демонстрационного экзамена</t>
  </si>
  <si>
    <t>Код/Наименование специальности (выберите из списка)</t>
  </si>
  <si>
    <t>ФИО ОТВЕТСТВЕННОГО ЗА ЗАПОЛНЕНИЕ/КОНТАКТНЫЕ ДАННЫЕ</t>
  </si>
  <si>
    <t>НАИМЕНОВАНИЕ ОБРАЗОВАТЕЛЬНОЙ ОРГАНИЗАЦИИ</t>
  </si>
  <si>
    <t>Результаты ГИА</t>
  </si>
  <si>
    <t>Результаты защиты ВКР</t>
  </si>
  <si>
    <t>Результаты Государственного экзамена</t>
  </si>
  <si>
    <t>Укрупненная группа</t>
  </si>
  <si>
    <t>Форма обучения</t>
  </si>
  <si>
    <t>Бюджет/Внебюджет</t>
  </si>
  <si>
    <t>Количество выпускников по профессии</t>
  </si>
  <si>
    <t>отлично (ВКР)</t>
  </si>
  <si>
    <t>хорошо (ВКР)</t>
  </si>
  <si>
    <t>удовлетворительно (ВКР)</t>
  </si>
  <si>
    <t>Неудовлетворительно (ВКР)</t>
  </si>
  <si>
    <t>отлично (ГЭ)</t>
  </si>
  <si>
    <t>хорошо (ГЭ)</t>
  </si>
  <si>
    <t>удовлетворительно (ГЭ)</t>
  </si>
  <si>
    <t>Неудовлетворительно (ГЭ)</t>
  </si>
  <si>
    <t>Код/Наименование специальности</t>
  </si>
  <si>
    <t>Количество выпускников по специальности, чел</t>
  </si>
  <si>
    <t>хорошо (ГЭ</t>
  </si>
  <si>
    <t>удовлетворительно  (ГЭ)</t>
  </si>
  <si>
    <t>Учебный год</t>
  </si>
  <si>
    <t>Состояние контингента</t>
  </si>
  <si>
    <t>Общее количество выпускников, получивших дипломы, включая филиалы, при наличии), чел.</t>
  </si>
  <si>
    <t>В том числе, численность выпускников, получивших дипломы с отличием, чел.</t>
  </si>
  <si>
    <t>В том числе, численность выпускников получивших дипломы по наиболее востребованным на рынке труда, новым и перспективным профессиям и специальностям, требующих среднего профессионального образования (Топ 50), чел.</t>
  </si>
  <si>
    <t>В том числе, численность выпускников, получивших дипломы и прошедшие демонстрационный экзамен, чел.</t>
  </si>
  <si>
    <t>Наименование квалификации</t>
  </si>
  <si>
    <t>В том числе, численность прошедших демонстрационный экзамен, чел.</t>
  </si>
  <si>
    <t>В том числе, численность, прошедших независимую оценку квалификации, чел.</t>
  </si>
  <si>
    <t>Численность трудоустроенных выпускников, чел.</t>
  </si>
  <si>
    <t>Наименование образовательной организации</t>
  </si>
  <si>
    <t>из них:</t>
  </si>
  <si>
    <t>Всего внесено, чел.</t>
  </si>
  <si>
    <t>фрилансеры, самозанятые, ИП, чел</t>
  </si>
  <si>
    <t>4.2. Количество обучающихся, допущенных к ГИА</t>
  </si>
  <si>
    <t>4.3. Количество выпускников получивших документ о квалификации по программам среднего профессионального образования</t>
  </si>
  <si>
    <t>4.4. Количество обучающихся последнего года обучения 2022 года, прошедших обучение по программам профессионального обучения по профессии рабочего, должности служащего в рамках образовательной программы среднего профессионального образования программам подготовки специалистов среднего звена (профессиональные модули) и получивших свидетельство о  профессии рабочего, должности служащего, чел.</t>
  </si>
  <si>
    <t>Распределение выпускников по возрасту, чел.</t>
  </si>
  <si>
    <t>До 18 лет</t>
  </si>
  <si>
    <t>От 18 до 21</t>
  </si>
  <si>
    <t>От 22 до 40 лет</t>
  </si>
  <si>
    <t>Кол-во допущенных к ГИА</t>
  </si>
  <si>
    <t>Кол-во не явившихся на ГИА</t>
  </si>
  <si>
    <t>Кол-во получивших дипломы</t>
  </si>
  <si>
    <t xml:space="preserve">Из них с отличием </t>
  </si>
  <si>
    <t>Из них на «4» и «5»</t>
  </si>
  <si>
    <t>Остальные дипломы</t>
  </si>
  <si>
    <t>Кадровое обеспечение организации и проведения ГИА</t>
  </si>
  <si>
    <t>В том числе, общее количество выпускников, получивших дипломы, (только филиалы), чел.</t>
  </si>
  <si>
    <t xml:space="preserve"> Реквизиты ФГОС СПО (Наименование ФГОС СПО, дата утверждения)</t>
  </si>
  <si>
    <t>В том числе, численность выпускников, получивших дипломы и прошедшие процедуру НОК, чел.</t>
  </si>
  <si>
    <t>Наименование специальности/профессии СПО по которой осуществлялся выпуск в 2022 году (выберите из списка)</t>
  </si>
  <si>
    <t>Голова</t>
  </si>
  <si>
    <t>Филиал</t>
  </si>
  <si>
    <t>проф</t>
  </si>
  <si>
    <t>спец</t>
  </si>
  <si>
    <t>Суммарно по всем комиссиям и формам обучения,  чел. 
(НЕ ЗАПОЛНЯЕТСЯ, СУММА СТОЛБЦОВ 4-6)</t>
  </si>
  <si>
    <t>Суммарно по всем комиссиям и формам обучения,  чел. (НЕ ЗАПОЛНЯЕТСЯ, СУММА СТОЛБЦОВ 8-11)</t>
  </si>
  <si>
    <t>Код профессии/Специальности (выберите из списка)</t>
  </si>
  <si>
    <t>Заполняются ТОЛЬКО ЗЕЛЕНЫЕ ЯЧЕЙКИ</t>
  </si>
  <si>
    <t>Численность выпускников по специальности/профессии, получивших дипломы, чел.</t>
  </si>
  <si>
    <t>Кол-во выпускников, получивших диплом, по всем формам обучения, чел.</t>
  </si>
  <si>
    <t>Количество выпускников, допущенных и сдававших ГИА (суммарно по всем формам обучения), чел</t>
  </si>
  <si>
    <t>34.02.02</t>
  </si>
  <si>
    <t>Наименование ОО</t>
  </si>
  <si>
    <t>Столбец1</t>
  </si>
  <si>
    <t>Столбец2</t>
  </si>
  <si>
    <t>Алапаевский многопрофильный техникум</t>
  </si>
  <si>
    <t>2017-2018</t>
  </si>
  <si>
    <t>Алапаевский многопрофильный техникум2017-2018</t>
  </si>
  <si>
    <t>2018-2019</t>
  </si>
  <si>
    <t>Алапаевский многопрофильный техникум2018-2019</t>
  </si>
  <si>
    <t>2019-2020</t>
  </si>
  <si>
    <t>Алапаевский многопрофильный техникум2019-2020</t>
  </si>
  <si>
    <t>2020-2021</t>
  </si>
  <si>
    <t>Алапаевский многопрофильный техникум2020-2021</t>
  </si>
  <si>
    <t>2021-2022</t>
  </si>
  <si>
    <t>Алапаевский многопрофильный техникум2021-2022</t>
  </si>
  <si>
    <t>Артемовский колледж точного приборостроения</t>
  </si>
  <si>
    <t>Артемовский колледж точного приборостроения2017-2018</t>
  </si>
  <si>
    <t>Артемовский колледж точного приборостроения2018-2019</t>
  </si>
  <si>
    <t>Артемовский колледж точного приборостроения2019-2020</t>
  </si>
  <si>
    <t>Артемовский колледж точного приборостроения2020-2021</t>
  </si>
  <si>
    <t>Артемовский колледж точного приборостроения2021-2022</t>
  </si>
  <si>
    <t>Артинский агропромышленный техникум</t>
  </si>
  <si>
    <t>Артинский агропромышленный техникум2017-2018</t>
  </si>
  <si>
    <t>Артинский агропромышленный техникум2018-2019</t>
  </si>
  <si>
    <t>Артинский агропромышленный техникум2019-2020</t>
  </si>
  <si>
    <t>Артинский агропромышленный техникум2020-2021</t>
  </si>
  <si>
    <t>Артинский агропромышленный техникум2021-2022</t>
  </si>
  <si>
    <t>Асбестовский политехникум</t>
  </si>
  <si>
    <t>Асбестовский политехникум2017-2018</t>
  </si>
  <si>
    <t>Асбестовский политехникум2018-2019</t>
  </si>
  <si>
    <t>Асбестовский политехникум2019-2020</t>
  </si>
  <si>
    <t>Асбестовский политехникум2020-2021</t>
  </si>
  <si>
    <t>Асбестовский политехникум2021-2022</t>
  </si>
  <si>
    <t>Баранчинский электромеханический техникум</t>
  </si>
  <si>
    <t>Баранчинский электромеханический техникум2017-2018</t>
  </si>
  <si>
    <t>Баранчинский электромеханический техникум2018-2019</t>
  </si>
  <si>
    <t>Баранчинский электромеханический техникум2019-2020</t>
  </si>
  <si>
    <t>Баранчинский электромеханический техникум2020-2021</t>
  </si>
  <si>
    <t>Баранчинский электромеханический техникум2021-2022</t>
  </si>
  <si>
    <t>Белоярский многопрофильный техникум</t>
  </si>
  <si>
    <t>Белоярский многопрофильный техникум2017-2018</t>
  </si>
  <si>
    <t>Белоярский многопрофильный техникум2018-2019</t>
  </si>
  <si>
    <t>Белоярский многопрофильный техникум2019-2020</t>
  </si>
  <si>
    <t>Белоярский многопрофильный техникум2020-2021</t>
  </si>
  <si>
    <t>Белоярский многопрофильный техникум2021-2022</t>
  </si>
  <si>
    <t>Берёзовский техникум Профи</t>
  </si>
  <si>
    <t>Берёзовский техникум Профи2017-2018</t>
  </si>
  <si>
    <t>Берёзовский техникум Профи2018-2019</t>
  </si>
  <si>
    <t>Берёзовский техникум Профи2019-2020</t>
  </si>
  <si>
    <t>Берёзовский техникум Профи2020-2021</t>
  </si>
  <si>
    <t>Берёзовский техникум Профи2021-2022</t>
  </si>
  <si>
    <t xml:space="preserve">Богдановичский политехникум </t>
  </si>
  <si>
    <t>Богдановичский политехникум 2017-2018</t>
  </si>
  <si>
    <t>Богдановичский политехникум 2018-2019</t>
  </si>
  <si>
    <t>Богдановичский политехникум 2019-2020</t>
  </si>
  <si>
    <t>Богдановичский политехникум 2020-2021</t>
  </si>
  <si>
    <t>Богдановичский политехникум 2021-2022</t>
  </si>
  <si>
    <t>Верхнепышминский механико-технологический техникум Юность</t>
  </si>
  <si>
    <t>Верхнепышминский механико-технологический техникум Юность2017-2018</t>
  </si>
  <si>
    <t>Верхнепышминский механико-технологический техникум Юность2018-2019</t>
  </si>
  <si>
    <t>Верхнепышминский механико-технологический техникум Юность2019-2020</t>
  </si>
  <si>
    <t>Верхнепышминский механико-технологический техникум Юность2020-2021</t>
  </si>
  <si>
    <t>Верхнепышминский механико-технологический техникум Юность2021-2022</t>
  </si>
  <si>
    <t>Верхнесинячихинский агропромышленный техникум</t>
  </si>
  <si>
    <t>Верхнесинячихинский агропромышленный техникум2017-2018</t>
  </si>
  <si>
    <t>Верхнесинячихинский агропромышленный техникум2018-2019</t>
  </si>
  <si>
    <t>Верхнесинячихинский агропромышленный техникум2019-2020</t>
  </si>
  <si>
    <t>Верхнесинячихинский агропромышленный техникум2020-2021</t>
  </si>
  <si>
    <t>Верхнесинячихинский агропромышленный техникум2021-2022</t>
  </si>
  <si>
    <t>Верхнетуринский механический техникум</t>
  </si>
  <si>
    <t>Верхнетуринский механический техникум2017-2018</t>
  </si>
  <si>
    <t>Верхнетуринский механический техникум2018-2019</t>
  </si>
  <si>
    <t>Верхнетуринский механический техникум2019-2020</t>
  </si>
  <si>
    <t>Верхнетуринский механический техникум2020-2021</t>
  </si>
  <si>
    <t>Верхнетуринский механический техникум2021-2022</t>
  </si>
  <si>
    <t>Верхнесалдинский авиаметаллургический колледж им. А.А. Евстигнеева</t>
  </si>
  <si>
    <t>Верхнесалдинский авиаметаллургический колледж им. А.А. Евстигнеева2017-2018</t>
  </si>
  <si>
    <t>Верхнесалдинский авиаметаллургический колледж им. А.А. Евстигнеева2018-2019</t>
  </si>
  <si>
    <t>Верхнесалдинский авиаметаллургический колледж им. А.А. Евстигнеева2019-2020</t>
  </si>
  <si>
    <t>Верхнесалдинский авиаметаллургический колледж им. А.А. Евстигнеева2020-2021</t>
  </si>
  <si>
    <t>Верхнесалдинский авиаметаллургический колледж им. А.А. Евстигнеева2021-2022</t>
  </si>
  <si>
    <t>Высокогорский многопрофильный техникум</t>
  </si>
  <si>
    <t>Высокогорский многопрофильный техникум2017-2018</t>
  </si>
  <si>
    <t>Высокогорский многопрофильный техникум2018-2019</t>
  </si>
  <si>
    <t>Высокогорский многопрофильный техникум2019-2020</t>
  </si>
  <si>
    <t>Высокогорский многопрофильный техникум2020-2021</t>
  </si>
  <si>
    <t>Высокогорский многопрофильный техникум2021-2022</t>
  </si>
  <si>
    <t>Екатеринбургский автомобильно-дорожный колледж</t>
  </si>
  <si>
    <t>Екатеринбургский автомобильно-дорожный колледж2017-2018</t>
  </si>
  <si>
    <t>-</t>
  </si>
  <si>
    <t>Екатеринбургский автомобильно-дорожный колледж2018-2019</t>
  </si>
  <si>
    <t>Екатеринбургский автомобильно-дорожный колледж2019-2020</t>
  </si>
  <si>
    <t>Екатеринбургский автомобильно-дорожный колледж2020-2021</t>
  </si>
  <si>
    <t>Екатеринбургский автомобильно-дорожный колледж2021-2022</t>
  </si>
  <si>
    <t>Екатеринбургский колледж транспортного строительства</t>
  </si>
  <si>
    <t>Екатеринбургский колледж транспортного строительства2017-2018</t>
  </si>
  <si>
    <t>Екатеринбургский колледж транспортного строительства2018-2019</t>
  </si>
  <si>
    <t>Екатеринбургский колледж транспортного строительства2019-2020</t>
  </si>
  <si>
    <t>Екатеринбургский колледж транспортного строительства2020-2021</t>
  </si>
  <si>
    <t>Екатеринбургский колледж транспортного строительства2021-2022</t>
  </si>
  <si>
    <t>Екатеринбургский монтажный колледж</t>
  </si>
  <si>
    <t>Екатеринбургский монтажный колледж2017-2018</t>
  </si>
  <si>
    <t>Екатеринбургский монтажный колледж2018-2019</t>
  </si>
  <si>
    <t>Екатеринбургский монтажный колледж2019-2020</t>
  </si>
  <si>
    <t>Екатеринбургский монтажный колледж2020-2021</t>
  </si>
  <si>
    <t>Екатеринбургский монтажный колледж2021-2022</t>
  </si>
  <si>
    <t>Екатеринбургский политехникум</t>
  </si>
  <si>
    <t>Екатеринбургский политехникум2017-2018</t>
  </si>
  <si>
    <t>Екатеринбургский политехникум2018-2019</t>
  </si>
  <si>
    <t>Екатеринбургский политехникум2019-2020</t>
  </si>
  <si>
    <t>Екатеринбургский политехникум2020-2021</t>
  </si>
  <si>
    <t>Екатеринбургский политехникум2021-2022</t>
  </si>
  <si>
    <t>Екатеринбургский промышленно-технологический техникум им. В.М.Курочкина</t>
  </si>
  <si>
    <t>Екатеринбургский промышленно-технологический техникум им. В.М.Курочкина2017-2018</t>
  </si>
  <si>
    <t>Екатеринбургский промышленно-технологический техникум им. В.М.Курочкина2018-2019</t>
  </si>
  <si>
    <t>Екатеринбургский промышленно-технологический техникум им. В.М.Курочкина2019-2020</t>
  </si>
  <si>
    <t>Екатеринбургский промышленно-технологический техникум им. В.М.Курочкина2020-2021</t>
  </si>
  <si>
    <t>Екатеринбургский промышленно-технологический техникум им. В.М.Курочкина2021-2022</t>
  </si>
  <si>
    <t>Екатеринбургский техникум Автоматика</t>
  </si>
  <si>
    <t>Екатеринбургский техникум Автоматика2017-2018</t>
  </si>
  <si>
    <t>Екатеринбургский техникум Автоматика2018-2019</t>
  </si>
  <si>
    <t>Екатеринбургский техникум Автоматика2019-2020</t>
  </si>
  <si>
    <t>Екатеринбургский техникум Автоматика2020-2021</t>
  </si>
  <si>
    <t>Екатеринбургский техникум Автоматика2021-2022</t>
  </si>
  <si>
    <t>Екатеринбургский техникум отраслевых технологий и сервиса</t>
  </si>
  <si>
    <t>Екатеринбургский техникум отраслевых технологий и сервиса2017-2018</t>
  </si>
  <si>
    <t>Екатеринбургский техникум отраслевых технологий и сервиса2018-2019</t>
  </si>
  <si>
    <t>Екатеринбургский техникум отраслевых технологий и сервиса2019-2020</t>
  </si>
  <si>
    <t>Екатеринбургский техникум отраслевых технологий и сервиса2020-2021</t>
  </si>
  <si>
    <t>Екатеринбургский техникум отраслевых технологий и сервиса2021-2022</t>
  </si>
  <si>
    <t>Екатеринбургский техникум химического машиностроения</t>
  </si>
  <si>
    <t>Екатеринбургский техникум химического машиностроения2017-2018</t>
  </si>
  <si>
    <t>Екатеринбургский техникум химического машиностроения2018-2019</t>
  </si>
  <si>
    <t>Екатеринбургский техникум химического машиностроения2019-2020</t>
  </si>
  <si>
    <t>Екатеринбургский техникум химического машиностроения2020-2021</t>
  </si>
  <si>
    <t>Екатеринбургский техникум химического машиностроения2021-2022</t>
  </si>
  <si>
    <t>Екатеринбургский торгово-экономический техникум</t>
  </si>
  <si>
    <t>Екатеринбургский торгово-экономический техникум2017-2018</t>
  </si>
  <si>
    <t>Екатеринбургский торгово-экономический техникум2018-2019</t>
  </si>
  <si>
    <t>Екатеринбургский торгово-экономический техникум2019-2020</t>
  </si>
  <si>
    <t>Екатеринбургский торгово-экономический техникум2020-2021</t>
  </si>
  <si>
    <t>Екатеринбургский торгово-экономический техникум2021-2022</t>
  </si>
  <si>
    <t>Екатеринбургский экономико-технологический колледж</t>
  </si>
  <si>
    <t>Екатеринбургский экономико-технологический колледж2017-2018</t>
  </si>
  <si>
    <t>Екатеринбургский экономико-технологический колледж2018-2019</t>
  </si>
  <si>
    <t>Екатеринбургский экономико-технологический колледж2019-2020</t>
  </si>
  <si>
    <t>Екатеринбургский экономико-технологический колледж2020-2021</t>
  </si>
  <si>
    <t>Екатеринбургский экономико-технологический колледж2021-2022</t>
  </si>
  <si>
    <t>Екатеринбургский энергетический техникум</t>
  </si>
  <si>
    <t>Екатеринбургский энергетический техникум2017-2018</t>
  </si>
  <si>
    <t>Екатеринбургский энергетический техникум2018-2019</t>
  </si>
  <si>
    <t>Екатеринбургский энергетический техникум2019-2020</t>
  </si>
  <si>
    <t>Екатеринбургский энергетический техникум2020-2021</t>
  </si>
  <si>
    <t>Екатеринбургский энергетический техникум2021-2022</t>
  </si>
  <si>
    <t>Ирбитский аграрный техникум</t>
  </si>
  <si>
    <t>Ирбитский аграрный техникум2017-2018</t>
  </si>
  <si>
    <t>Ирбитский аграрный техникум2018-2019</t>
  </si>
  <si>
    <t>Ирбитский аграрный техникум2019-2020</t>
  </si>
  <si>
    <t>Ирбитский аграрный техникум2020-2021</t>
  </si>
  <si>
    <t>Ирбитский аграрный техникум2021-2022</t>
  </si>
  <si>
    <t>Ирбитский гуманитарный колледж</t>
  </si>
  <si>
    <t>Ирбитский гуманитарный колледж2017-2018</t>
  </si>
  <si>
    <t>Ирбитский гуманитарный колледж2018-2019</t>
  </si>
  <si>
    <t>Ирбитский гуманитарный колледж2019-2020</t>
  </si>
  <si>
    <t>Ирбитский гуманитарный колледж2020-2021</t>
  </si>
  <si>
    <t>Ирбитский гуманитарный колледж2021-2022</t>
  </si>
  <si>
    <t>Ирбитский мотоциклетный техникум</t>
  </si>
  <si>
    <t>Ирбитский мотоциклетный техникум2017-2018</t>
  </si>
  <si>
    <t>Ирбитский мотоциклетный техникум2018-2019</t>
  </si>
  <si>
    <t>Ирбитский мотоциклетный техникум2019-2020</t>
  </si>
  <si>
    <t>Ирбитский мотоциклетный техникум2020-2021</t>
  </si>
  <si>
    <t>Ирбитский мотоциклетный техникум2021-2022</t>
  </si>
  <si>
    <t>Ирбитский политехникум</t>
  </si>
  <si>
    <t>Ирбитский политехникум2017-2018</t>
  </si>
  <si>
    <t>Ирбитский политехникум2018-2019</t>
  </si>
  <si>
    <t>Ирбитский политехникум2019-2020</t>
  </si>
  <si>
    <t>Ирбитский политехникум2020-2021</t>
  </si>
  <si>
    <t>Ирбитский политехникум2021-2022</t>
  </si>
  <si>
    <t>Исовский геологоразведочный техникум</t>
  </si>
  <si>
    <t>Исовский геологоразведочный техникум2017-2018</t>
  </si>
  <si>
    <t>Исовский геологоразведочный техникум2018-2019</t>
  </si>
  <si>
    <t>Исовский геологоразведочный техникум2019-2020</t>
  </si>
  <si>
    <t>Исовский геологоразведочный техникум2020-2021</t>
  </si>
  <si>
    <t>Исовский геологоразведочный техникум2021-2022</t>
  </si>
  <si>
    <t>Каменск-Уральский агропромышленный техникум</t>
  </si>
  <si>
    <t>Каменск-Уральский агропромышленный техникум2017-2018</t>
  </si>
  <si>
    <t>Каменск-Уральский агропромышленный техникум2018-2019</t>
  </si>
  <si>
    <t>Каменск-Уральский агропромышленный техникум2019-2020</t>
  </si>
  <si>
    <t>Каменск-Уральский агропромышленный техникум2020-2021</t>
  </si>
  <si>
    <t>Каменск-Уральский агропромышленный техникум2021-2022</t>
  </si>
  <si>
    <t>Каменск-Уральский педагогический колледж</t>
  </si>
  <si>
    <t>Каменск-Уральский педагогический колледж2017-2018</t>
  </si>
  <si>
    <t>Каменск-Уральский педагогический колледж2018-2019</t>
  </si>
  <si>
    <t>Каменск-Уральский педагогический колледж2019-2020</t>
  </si>
  <si>
    <t>Каменск-Уральский педагогический колледж2020-2021</t>
  </si>
  <si>
    <t>Каменск-Уральский педагогический колледж2021-2022</t>
  </si>
  <si>
    <t>Каменск-Уральский политехнический колледж</t>
  </si>
  <si>
    <t>Каменск-Уральский политехнический колледж2017-2018</t>
  </si>
  <si>
    <t>Каменск-Уральский политехнический колледж2018-2019</t>
  </si>
  <si>
    <t>Каменск-Уральский политехнический колледж2019-2020</t>
  </si>
  <si>
    <t>Каменск-Уральский политехнический колледж2020-2021</t>
  </si>
  <si>
    <t>Каменск-Уральский политехнический колледж2021-2022</t>
  </si>
  <si>
    <t>Каменск-Уральский радиотехнический техникум</t>
  </si>
  <si>
    <t>Каменск-Уральский радиотехнический техникум2017-2018</t>
  </si>
  <si>
    <t>Каменск-Уральский радиотехнический техникум2018-2019</t>
  </si>
  <si>
    <t>Каменск-Уральский радиотехнический техникум2019-2020</t>
  </si>
  <si>
    <t>Каменск-Уральский радиотехнический техникум2020-2021</t>
  </si>
  <si>
    <t>Каменск-Уральский радиотехнический техникум2021-2022</t>
  </si>
  <si>
    <t>Каменск-Уральский техникум торговли и сервиса</t>
  </si>
  <si>
    <t>Каменск-Уральский техникум торговли и сервиса2017-2018</t>
  </si>
  <si>
    <t>Каменск-Уральский техникум торговли и сервиса2018-2019</t>
  </si>
  <si>
    <t>Каменск-Уральский техникум торговли и сервиса2019-2020</t>
  </si>
  <si>
    <t>Каменск-Уральский техникум торговли и сервиса2020-2021</t>
  </si>
  <si>
    <t>Каменск-Уральский техникум торговли и сервиса2021-2022</t>
  </si>
  <si>
    <t>Камышловский гуманитарно-технологический техникум</t>
  </si>
  <si>
    <t>Камышловский гуманитарно-технологический техникум2017-2018</t>
  </si>
  <si>
    <t>Камышловский гуманитарно-технологический техникум2018-2019</t>
  </si>
  <si>
    <t>Камышловский гуманитарно-технологический техникум2019-2020</t>
  </si>
  <si>
    <t>Камышловский гуманитарно-технологический техникум2020-2021</t>
  </si>
  <si>
    <t>Камышловский гуманитарно-технологический техникум2021-2022</t>
  </si>
  <si>
    <t>Камышловский педагогический колледж</t>
  </si>
  <si>
    <t>Камышловский педагогический колледж2017-2018</t>
  </si>
  <si>
    <t>Камышловский педагогический колледж2018-2019</t>
  </si>
  <si>
    <t>Камышловский педагогический колледж2019-2020</t>
  </si>
  <si>
    <t>Камышловский педагогический колледж2020-2021</t>
  </si>
  <si>
    <t>Камышловский педагогический колледж2021-2022</t>
  </si>
  <si>
    <t>Камышловский техникум промышленности и транспорта</t>
  </si>
  <si>
    <t>Камышловский техникум промышленности и транспорта2017-2018</t>
  </si>
  <si>
    <t>Камышловский техникум промышленности и транспорта2018-2019</t>
  </si>
  <si>
    <t>Камышловский техникум промышленности и транспорта2019-2020</t>
  </si>
  <si>
    <t>Камышловский техникум промышленности и транспорта2020-2021</t>
  </si>
  <si>
    <t>Камышловский техникум промышленности и транспорта2021-2022</t>
  </si>
  <si>
    <t>Карпинский машиностроительный техникум</t>
  </si>
  <si>
    <t>Карпинский машиностроительный техникум2017-2018</t>
  </si>
  <si>
    <t>Карпинский машиностроительный техникум2018-2019</t>
  </si>
  <si>
    <t>Карпинский машиностроительный техникум2019-2020</t>
  </si>
  <si>
    <t>Карпинский машиностроительный техникум2020-2021</t>
  </si>
  <si>
    <t>Карпинский машиностроительный техникум2021-2022</t>
  </si>
  <si>
    <t>Качканарский горно-промышленный колледж</t>
  </si>
  <si>
    <t>Качканарский горно-промышленный колледж2017-2018</t>
  </si>
  <si>
    <t>Качканарский горно-промышленный колледж2018-2019</t>
  </si>
  <si>
    <t>Качканарский горно-промышленный колледж2019-2020</t>
  </si>
  <si>
    <t>Качканарский горно-промышленный колледж2020-2021</t>
  </si>
  <si>
    <t>Качканарский горно-промышленный колледж2021-2022</t>
  </si>
  <si>
    <t>Колледж управления и сервиса Стиль</t>
  </si>
  <si>
    <t>Колледж управления и сервиса Стиль2017-2018</t>
  </si>
  <si>
    <t>Колледж управления и сервиса Стиль2018-2019</t>
  </si>
  <si>
    <t>Колледж управления и сервиса Стиль2019-2020</t>
  </si>
  <si>
    <t>Колледж управления и сервиса Стиль2020-2021</t>
  </si>
  <si>
    <t>Колледж управления и сервиса Стиль2021-2022</t>
  </si>
  <si>
    <t>Краснотурьинский индустриальный колледж</t>
  </si>
  <si>
    <t>Краснотурьинский индустриальный колледж2017-2018</t>
  </si>
  <si>
    <t>Краснотурьинский индустриальный колледж2018-2019</t>
  </si>
  <si>
    <t>Краснотурьинский индустриальный колледж2019-2020</t>
  </si>
  <si>
    <t>Краснотурьинский индустриальный колледж2020-2021</t>
  </si>
  <si>
    <t>Краснотурьинский индустриальный колледж2021-2022</t>
  </si>
  <si>
    <t>Краснотурьинский политехникум</t>
  </si>
  <si>
    <t>Краснотурьинский политехникум2017-2018</t>
  </si>
  <si>
    <t>Краснотурьинский политехникум2018-2019</t>
  </si>
  <si>
    <t>Краснотурьинский политехникум2019-2020</t>
  </si>
  <si>
    <t>Краснотурьинский политехникум2020-2021</t>
  </si>
  <si>
    <t>Краснотурьинский политехникум2021-2022</t>
  </si>
  <si>
    <t>Красноуральский многопрофильный техникум</t>
  </si>
  <si>
    <t>Красноуральский многопрофильный техникум2017-2018</t>
  </si>
  <si>
    <t>Красноуральский многопрофильный техникум2018-2019</t>
  </si>
  <si>
    <t>Красноуральский многопрофильный техникум2019-2020</t>
  </si>
  <si>
    <t>Красноуральский многопрофильный техникум2020-2021</t>
  </si>
  <si>
    <t>Красноуральский многопрофильный техникум2021-2022</t>
  </si>
  <si>
    <t>Красноуфимский аграрный колледж</t>
  </si>
  <si>
    <t>Красноуфимский аграрный колледж2017-2018</t>
  </si>
  <si>
    <t>Красноуфимский аграрный колледж2018-2019</t>
  </si>
  <si>
    <t>Красноуфимский аграрный колледж2019-2020</t>
  </si>
  <si>
    <t>Красноуфимский аграрный колледж2020-2021</t>
  </si>
  <si>
    <t>Красноуфимский аграрный колледж2021-2022</t>
  </si>
  <si>
    <t>Красноуфимский многопрофильный техникум</t>
  </si>
  <si>
    <t>Красноуфимский многопрофильный техникум2017-2018</t>
  </si>
  <si>
    <t>Красноуфимский многопрофильный техникум2018-2019</t>
  </si>
  <si>
    <t>Красноуфимский многопрофильный техникум2019-2020</t>
  </si>
  <si>
    <t>Красноуфимский многопрофильный техникум2020-2021</t>
  </si>
  <si>
    <t>Красноуфимский многопрофильный техникум2021-2022</t>
  </si>
  <si>
    <t>Нижнетагильский горно-металлургический колледж имени Е.А. и М.Е. Черепановых</t>
  </si>
  <si>
    <t>Нижнетагильский горно-металлургический колледж имени Е.А. и М.Е. Черепановых2017-2018</t>
  </si>
  <si>
    <t>Нижнетагильский горно-металлургический колледж имени Е.А. и М.Е. Черепановых2018-2019</t>
  </si>
  <si>
    <t>Нижнетагильский горно-металлургический колледж имени Е.А. и М.Е. Черепановых2019-2020</t>
  </si>
  <si>
    <t>Нижнетагильский горно-металлургический колледж имени Е.А. и М.Е. Черепановых2020-2021</t>
  </si>
  <si>
    <t>Нижнетагильский горно-металлургический колледж имени Е.А. и М.Е. Черепановых2021-2022</t>
  </si>
  <si>
    <t>Нижнетагильский железнодорожный техникум</t>
  </si>
  <si>
    <t>Нижнетагильский железнодорожный техникум2017-2018</t>
  </si>
  <si>
    <t>Нижнетагильский железнодорожный техникум2018-2019</t>
  </si>
  <si>
    <t>Нижнетагильский железнодорожный техникум2019-2020</t>
  </si>
  <si>
    <t>Нижнетагильский железнодорожный техникум2020-2021</t>
  </si>
  <si>
    <t>Нижнетагильский железнодорожный техникум2021-2022</t>
  </si>
  <si>
    <t>Нижнетагильский педагогический колледж № 1</t>
  </si>
  <si>
    <t>Нижнетагильский педагогический колледж № 12017-2018</t>
  </si>
  <si>
    <t>Нижнетагильский педагогический колледж № 12018-2019</t>
  </si>
  <si>
    <t>Нижнетагильский педагогический колледж № 12019-2020</t>
  </si>
  <si>
    <t>Нижнетагильский педагогический колледж № 12020-2021</t>
  </si>
  <si>
    <t>Нижнетагильский педагогический колледж № 12021-2022</t>
  </si>
  <si>
    <t>Нижнетагильский педагогический колледж № 2</t>
  </si>
  <si>
    <t>Нижнетагильский педагогический колледж № 22017-2018</t>
  </si>
  <si>
    <t>Нижнетагильский педагогический колледж № 22018-2019</t>
  </si>
  <si>
    <t>Нижнетагильский педагогический колледж № 22019-2020</t>
  </si>
  <si>
    <t>Нижнетагильский педагогический колледж № 22020-2021</t>
  </si>
  <si>
    <t>Нижнетагильский педагогический колледж № 22021-2022</t>
  </si>
  <si>
    <t>Нижнетагильский строительный колледж</t>
  </si>
  <si>
    <t>Нижнетагильский строительный колледж2017-2018</t>
  </si>
  <si>
    <t>Нижнетагильский строительный колледж2018-2019</t>
  </si>
  <si>
    <t>Нижнетагильский строительный колледж2019-2020</t>
  </si>
  <si>
    <t>Нижнетагильский строительный колледж2020-2021</t>
  </si>
  <si>
    <t>Нижнетагильский строительный колледж2021-2022</t>
  </si>
  <si>
    <t>Нижнетагильский торгово-экономический колледж</t>
  </si>
  <si>
    <t>Нижнетагильский торгово-экономический колледж2017-2018</t>
  </si>
  <si>
    <t>Нижнетагильский торгово-экономический колледж2018-2019</t>
  </si>
  <si>
    <t>Нижнетагильский торгово-экономический колледж2019-2020</t>
  </si>
  <si>
    <t>Нижнетагильский торгово-экономический колледж2020-2021</t>
  </si>
  <si>
    <t>Нижнетагильский торгово-экономический колледж2021-2022</t>
  </si>
  <si>
    <t>Новоуральский технологический колледж</t>
  </si>
  <si>
    <t>Новоуральский технологический колледж2017-2018</t>
  </si>
  <si>
    <t>Новоуральский технологический колледж2018-2019</t>
  </si>
  <si>
    <t>Новоуральский технологический колледж2019-2020</t>
  </si>
  <si>
    <t>Новоуральский технологический колледж2020-2021</t>
  </si>
  <si>
    <t>Новоуральский технологический колледж2021-2022</t>
  </si>
  <si>
    <t>Нижнетагильский государственный профессиональный колледж имени Никиты Акинфиевича Демидова</t>
  </si>
  <si>
    <t>Нижнетагильский государственный профессиональный колледж имени Никиты Акинфиевича Демидова2017-2018</t>
  </si>
  <si>
    <t>Нижнетагильский государственный профессиональный колледж имени Никиты Акинфиевича Демидова2018-2019</t>
  </si>
  <si>
    <t>Нижнетагильский государственный профессиональный колледж имени Никиты Акинфиевича Демидова2019-2020</t>
  </si>
  <si>
    <t>Нижнетагильский государственный профессиональный колледж имени Никиты Акинфиевича Демидова2020-2021</t>
  </si>
  <si>
    <t>Нижнетагильский государственный профессиональный колледж имени Никиты Акинфиевича Демидова2021-2022</t>
  </si>
  <si>
    <t>Нижнетагильский техникум металлообрабатывающих производств и сервиса</t>
  </si>
  <si>
    <t>Нижнетагильский техникум металлообрабатывающих производств и сервиса2017-2018</t>
  </si>
  <si>
    <t>Нижнетагильский техникум металлообрабатывающих производств и сервиса2018-2019</t>
  </si>
  <si>
    <t>Нижнетагильский техникум металлообрабатывающих производств и сервиса2019-2020</t>
  </si>
  <si>
    <t>Нижнетагильский техникум металлообрабатывающих производств и сервиса2020-2021</t>
  </si>
  <si>
    <t>Нижнетагильский техникум металлообрабатывающих производств и сервиса2021-2022</t>
  </si>
  <si>
    <t>Областной техникум дизайна и сервиса</t>
  </si>
  <si>
    <t>Областной техникум дизайна и сервиса2017-2018</t>
  </si>
  <si>
    <t>Областной техникум дизайна и сервиса2018-2019</t>
  </si>
  <si>
    <t>Областной техникум дизайна и сервиса2019-2020</t>
  </si>
  <si>
    <t>Областной техникум дизайна и сервиса2020-2021</t>
  </si>
  <si>
    <t>Областной техникум дизайна и сервиса2021-2022</t>
  </si>
  <si>
    <t>Первоуральский металлургический колледж</t>
  </si>
  <si>
    <t>Первоуральский металлургический колледж2017-2018</t>
  </si>
  <si>
    <t>Первоуральский металлургический колледж2018-2019</t>
  </si>
  <si>
    <t>Первоуральский металлургический колледж2019-2020</t>
  </si>
  <si>
    <t>Первоуральский металлургический колледж2020-2021</t>
  </si>
  <si>
    <t>Первоуральский металлургический колледж2021-2022</t>
  </si>
  <si>
    <t>Первоуральский политехникум</t>
  </si>
  <si>
    <t>Первоуральский политехникум2017-2018</t>
  </si>
  <si>
    <t>Первоуральский политехникум2018-2019</t>
  </si>
  <si>
    <t>Первоуральский политехникум2019-2020</t>
  </si>
  <si>
    <t>Первоуральский политехникум2020-2021</t>
  </si>
  <si>
    <t>Первоуральский политехникум2021-2022</t>
  </si>
  <si>
    <t>Полевской многопрофильный техникум им. В.И. Назарова</t>
  </si>
  <si>
    <t>Полевской многопрофильный техникум им. В.И. Назарова2017-2018</t>
  </si>
  <si>
    <t>Полевской многопрофильный техникум им. В.И. Назарова2018-2019</t>
  </si>
  <si>
    <t>Полевской многопрофильный техникум им. В.И. Назарова2019-2020</t>
  </si>
  <si>
    <t>Полевской многопрофильный техникум им. В.И. Назарова2020-2021</t>
  </si>
  <si>
    <t>Полевской многопрофильный техникум им. В.И. Назарова2021-2022</t>
  </si>
  <si>
    <t>Полипрофильный техникум им. О. В. Терёшкина</t>
  </si>
  <si>
    <t>Полипрофильный техникум им. О. В. Терёшкина2017-2018</t>
  </si>
  <si>
    <t>Полипрофильный техникум им. О. В. Терёшкина2018-2019</t>
  </si>
  <si>
    <t>Полипрофильный техникум им. О. В. Терёшкина2019-2020</t>
  </si>
  <si>
    <t>Полипрофильный техникум им. О. В. Терёшкина2020-2021</t>
  </si>
  <si>
    <t>Полипрофильный техникум им. О. В. Терёшкина2021-2022</t>
  </si>
  <si>
    <t>Ревдинский многопрофильный техникум</t>
  </si>
  <si>
    <t>Ревдинский многопрофильный техникум2017-2018</t>
  </si>
  <si>
    <t>Ревдинский многопрофильный техникум2018-2019</t>
  </si>
  <si>
    <t>Ревдинский многопрофильный техникум2019-2020</t>
  </si>
  <si>
    <t>Ревдинский многопрофильный техникум2020-2021</t>
  </si>
  <si>
    <t>Ревдинский многопрофильный техникум2021-2022</t>
  </si>
  <si>
    <t>Режевской политехникум</t>
  </si>
  <si>
    <t>Режевской политехникум2017-2018</t>
  </si>
  <si>
    <t>Режевской политехникум2018-2019</t>
  </si>
  <si>
    <t>Режевской политехникум2019-2020</t>
  </si>
  <si>
    <t>Режевской политехникум2020-2021</t>
  </si>
  <si>
    <t>Режевской политехникум2021-2022</t>
  </si>
  <si>
    <t>Свердловский областной педагогический колледж</t>
  </si>
  <si>
    <t>Свердловский областной педагогический колледж2017-2018</t>
  </si>
  <si>
    <t>Свердловский областной педагогический колледж2018-2019</t>
  </si>
  <si>
    <t>Свердловский областной педагогический колледж2019-2020</t>
  </si>
  <si>
    <t>Свердловский областной педагогический колледж2020-2021</t>
  </si>
  <si>
    <t>Свердловский областной педагогический колледж2021-2022</t>
  </si>
  <si>
    <t>Северный педагогический колледж</t>
  </si>
  <si>
    <t>Северный педагогический колледж2017-2018</t>
  </si>
  <si>
    <t>Северный педагогический колледж2018-2019</t>
  </si>
  <si>
    <t>Северный педагогический колледж2019-2020</t>
  </si>
  <si>
    <t>Северный педагогический колледж2020-2021</t>
  </si>
  <si>
    <t>Северный педагогический колледж2021-2022</t>
  </si>
  <si>
    <t>Североуральский политехникум</t>
  </si>
  <si>
    <t>Североуральский политехникум2017-2018</t>
  </si>
  <si>
    <t>Североуральский политехникум2018-2019</t>
  </si>
  <si>
    <t>Североуральский политехникум2019-2020</t>
  </si>
  <si>
    <t>Североуральский политехникум2020-2021</t>
  </si>
  <si>
    <t>Североуральский политехникум2021-2022</t>
  </si>
  <si>
    <t>Сергинский многопрофильный техникум</t>
  </si>
  <si>
    <t>Сергинский многопрофильный техникум2017-2018</t>
  </si>
  <si>
    <t>Сергинский многопрофильный техникум2018-2019</t>
  </si>
  <si>
    <t>Сергинский многопрофильный техникум2019-2020</t>
  </si>
  <si>
    <t>Сергинский многопрофильный техникум2020-2021</t>
  </si>
  <si>
    <t>Сергинский многопрофильный техникум2021-2022</t>
  </si>
  <si>
    <t>Серовский политехнический техникум</t>
  </si>
  <si>
    <t>Серовский политехнический техникум2017-2018</t>
  </si>
  <si>
    <t>Серовский политехнический техникум2018-2019</t>
  </si>
  <si>
    <t>Серовский политехнический техникум2019-2020</t>
  </si>
  <si>
    <t>Серовский политехнический техникум2020-2021</t>
  </si>
  <si>
    <t>Серовский политехнический техникум2021-2022</t>
  </si>
  <si>
    <t>Серовский техникум сферы обслуживания и питания</t>
  </si>
  <si>
    <t>Серовский техникум сферы обслуживания и питания2017-2018</t>
  </si>
  <si>
    <t>Серовский техникум сферы обслуживания и питания2018-2019</t>
  </si>
  <si>
    <t>Серовский техникум сферы обслуживания и питания2019-2020</t>
  </si>
  <si>
    <t>Серовский техникум сферы обслуживания и питания2020-2021</t>
  </si>
  <si>
    <t>Серовский техникум сферы обслуживания и питания2021-2022</t>
  </si>
  <si>
    <t>Слободотуринский аграрно-экономический техникум</t>
  </si>
  <si>
    <t>Слободотуринский аграрно-экономический техникум2017-2018</t>
  </si>
  <si>
    <t>Слободотуринский аграрно-экономический техникум2018-2019</t>
  </si>
  <si>
    <t>Слободотуринский аграрно-экономический техникум2019-2020</t>
  </si>
  <si>
    <t>Слободотуринский аграрно-экономический техникум2020-2021</t>
  </si>
  <si>
    <t>Слободотуринский аграрно-экономический техникум2021-2022</t>
  </si>
  <si>
    <t>Социально-профессиональный техникум Строитель</t>
  </si>
  <si>
    <t>Социально-профессиональный техникум Строитель2017-2018</t>
  </si>
  <si>
    <t>Социально-профессиональный техникум Строитель2018-2019</t>
  </si>
  <si>
    <t>Социально-профессиональный техникум Строитель2019-2020</t>
  </si>
  <si>
    <t>Социально-профессиональный техникум Строитель2020-2021</t>
  </si>
  <si>
    <t>Социально-профессиональный техникум Строитель2021-2022</t>
  </si>
  <si>
    <t>Сухоложский многопрофильный техникум</t>
  </si>
  <si>
    <t>Сухоложский многопрофильный техникум2017-2018</t>
  </si>
  <si>
    <t>Сухоложский многопрофильный техникум2018-2019</t>
  </si>
  <si>
    <t>Сухоложский многопрофильный техникум2019-2020</t>
  </si>
  <si>
    <t>Сухоложский многопрофильный техникум2020-2021</t>
  </si>
  <si>
    <t>Сухоложский многопрофильный техникум2021-2022</t>
  </si>
  <si>
    <t xml:space="preserve">Сысертский социально-экономический техникум Родник </t>
  </si>
  <si>
    <t>Сысертский социально-экономический техникум Родник 2017-2018</t>
  </si>
  <si>
    <t>Сысертский социально-экономический техникум Родник 2018-2019</t>
  </si>
  <si>
    <t>Сысертский социально-экономический техникум Родник 2019-2020</t>
  </si>
  <si>
    <t>Сысертский социально-экономический техникум Родник 2020-2021</t>
  </si>
  <si>
    <t>Сысертский социально-экономический техникум Родник 2021-2022</t>
  </si>
  <si>
    <t>Тавдинский техникум им. А.А.Елохина</t>
  </si>
  <si>
    <t>Тавдинский техникум им. А.А.Елохина2017-2018</t>
  </si>
  <si>
    <t>Тавдинский техникум им. А.А.Елохина2018-2019</t>
  </si>
  <si>
    <t>Тавдинский техникум им. А.А.Елохина2019-2020</t>
  </si>
  <si>
    <t>Тавдинский техникум им. А.А.Елохина2020-2021</t>
  </si>
  <si>
    <t>Тавдинский техникум им. А.А.Елохина2021-2022</t>
  </si>
  <si>
    <t>Талицкий лесотехнический колледж им. Н.И. Кузнецова</t>
  </si>
  <si>
    <t>Талицкий лесотехнический колледж им. Н.И. Кузнецова2021-2022</t>
  </si>
  <si>
    <t>Талицкий лесотехнический колледж им. Н.И. Кузнецова2017-2018</t>
  </si>
  <si>
    <t>Талицкий лесотехнический колледж им. Н.И. Кузнецова2018-2019</t>
  </si>
  <si>
    <t>Талицкий лесотехнический колледж им. Н.И. Кузнецова2019-2020</t>
  </si>
  <si>
    <t>Талицкий лесотехнический колледж им. Н.И. Кузнецова2020-2021</t>
  </si>
  <si>
    <t>Техникум индустрии питания и услуг Кулинар</t>
  </si>
  <si>
    <t>Техникум индустрии питания и услуг Кулинар2017-2018</t>
  </si>
  <si>
    <t>Техникум индустрии питания и услуг Кулинар2018-2019</t>
  </si>
  <si>
    <t>Техникум индустрии питания и услуг Кулинар2019-2020</t>
  </si>
  <si>
    <t>Техникум индустрии питания и услуг Кулинар2020-2021</t>
  </si>
  <si>
    <t>Техникум индустрии питания и услуг Кулинар2021-2022</t>
  </si>
  <si>
    <t>Туринский многопрофильный техникум</t>
  </si>
  <si>
    <t>Туринский многопрофильный техникум2017-2018</t>
  </si>
  <si>
    <t>Туринский многопрофильный техникум2018-2019</t>
  </si>
  <si>
    <t>Туринский многопрофильный техникум2019-2020</t>
  </si>
  <si>
    <t>Туринский многопрофильный техникум2020-2021</t>
  </si>
  <si>
    <t>Туринский многопрофильный техникум2021-2022</t>
  </si>
  <si>
    <t>Уральский государственный колледж имени И.И. Ползунова</t>
  </si>
  <si>
    <t>Уральский государственный колледж имени И.И. Ползунова2021-2022</t>
  </si>
  <si>
    <t>Уральский государственный колледж имени И.И. Ползунова2017-2018</t>
  </si>
  <si>
    <t>Уральский государственный колледж имени И.И. Ползунова2018-2019</t>
  </si>
  <si>
    <t>Уральский государственный колледж имени И.И. Ползунова2019-2020</t>
  </si>
  <si>
    <t>Уральский государственный колледж имени И.И. Ползунова2020-2021</t>
  </si>
  <si>
    <t>Уральский горнозаводской колледж имени Демидовых</t>
  </si>
  <si>
    <t>Уральский горнозаводской колледж имени Демидовых2017-2018</t>
  </si>
  <si>
    <t>Уральский горнозаводской колледж имени Демидовых2018-2019</t>
  </si>
  <si>
    <t>Уральский горнозаводской колледж имени Демидовых2019-2020</t>
  </si>
  <si>
    <t>Уральский горнозаводской колледж имени Демидовых2020-2021</t>
  </si>
  <si>
    <t>Уральский горнозаводской колледж имени Демидовых2021-2022</t>
  </si>
  <si>
    <t xml:space="preserve">Уральский колледж бизнеса, управления и технологии красоты </t>
  </si>
  <si>
    <t>Уральский колледж бизнеса, управления и технологии красоты 2017-2018</t>
  </si>
  <si>
    <t>Уральский колледж бизнеса, управления и технологии красоты 2018-2019</t>
  </si>
  <si>
    <t>Уральский колледж бизнеса, управления и технологии красоты 2019-2020</t>
  </si>
  <si>
    <t>Уральский колледж бизнеса, управления и технологии красоты 2020-2021</t>
  </si>
  <si>
    <t>Уральский колледж бизнеса, управления и технологии красоты 2021-2022</t>
  </si>
  <si>
    <t>Уральский колледж строительства, архитектуры и предпринимательства</t>
  </si>
  <si>
    <t>Уральский колледж строительства, архитектуры и предпринимательства2017-2018</t>
  </si>
  <si>
    <t>Уральский колледж строительства, архитектуры и предпринимательства2018-2019</t>
  </si>
  <si>
    <t>Уральский колледж строительства, архитектуры и предпринимательства2019-2020</t>
  </si>
  <si>
    <t>Уральский колледж строительства, архитектуры и предпринимательства2020-2021</t>
  </si>
  <si>
    <t>Уральский колледж строительства, архитектуры и предпринимательства2021-2022</t>
  </si>
  <si>
    <t>Уральский колледж технологий и предпринимательства</t>
  </si>
  <si>
    <t>Уральский колледж технологий и предпринимательства2017-2018</t>
  </si>
  <si>
    <t>Уральский колледж технологий и предпринимательства2018-2019</t>
  </si>
  <si>
    <t>Уральский колледж технологий и предпринимательства2019-2020</t>
  </si>
  <si>
    <t>Уральский колледж технологий и предпринимательства2020-2021</t>
  </si>
  <si>
    <t>Уральский колледж технологий и предпринимательства2021-2022</t>
  </si>
  <si>
    <t>Уральский политехнический колледж - Межрегиональный центр компетенций</t>
  </si>
  <si>
    <t>Уральский политехнический колледж - Межрегиональный центр компетенций2017-2018</t>
  </si>
  <si>
    <t>Уральский политехнический колледж - Межрегиональный центр компетенций2018-2019</t>
  </si>
  <si>
    <t>Уральский политехнический колледж - Межрегиональный центр компетенций2019-2020</t>
  </si>
  <si>
    <t>Уральский политехнический колледж - Межрегиональный центр компетенций2020-2021</t>
  </si>
  <si>
    <t>Уральский политехнический колледж - Межрегиональный центр компетенций2021-2022</t>
  </si>
  <si>
    <t>Уральский техникум автомобильного транспорта и сервиса</t>
  </si>
  <si>
    <t>Уральский техникум автомобильного транспорта и сервиса2017-2018</t>
  </si>
  <si>
    <t>Уральский техникум автомобильного транспорта и сервиса2018-2019</t>
  </si>
  <si>
    <t>Уральский техникум автомобильного транспорта и сервиса2019-2020</t>
  </si>
  <si>
    <t>Уральский техникум автомобильного транспорта и сервиса2020-2021</t>
  </si>
  <si>
    <t>Уральский техникум автомобильного транспорта и сервиса2021-2022</t>
  </si>
  <si>
    <t>Уральский техникум Рифей</t>
  </si>
  <si>
    <t>Уральский техникум Рифей2017-2018</t>
  </si>
  <si>
    <t>Уральский техникум Рифей2018-2019</t>
  </si>
  <si>
    <t>Уральский техникум Рифей2019-2020</t>
  </si>
  <si>
    <t>Уральский техникум Рифей2020-2021</t>
  </si>
  <si>
    <t>Уральский техникум Рифей2021-2022</t>
  </si>
  <si>
    <t>Уральский радиотехнический колледж им. А.С. Попова</t>
  </si>
  <si>
    <t>Уральский радиотехнический колледж им. А.С. Попова2017-2018</t>
  </si>
  <si>
    <t>Уральский радиотехнический колледж им. А.С. Попова2018-2019</t>
  </si>
  <si>
    <t>Уральский радиотехнический колледж им. А.С. Попова2019-2020</t>
  </si>
  <si>
    <t>Уральский радиотехнический колледж им. А.С. Попова2020-2021</t>
  </si>
  <si>
    <t>Уральский радиотехнический колледж им. А.С. Попова2021-2022</t>
  </si>
  <si>
    <t>Красноуфимский педагогический колледж</t>
  </si>
  <si>
    <t>Красноуфимский педагогический колледж2017-2018</t>
  </si>
  <si>
    <t>Красноуфимский педагогический колледж2018-2019</t>
  </si>
  <si>
    <t>Красноуфимский педагогический колледж2019-2020</t>
  </si>
  <si>
    <t>Красноуфимский педагогический колледж2020-2021</t>
  </si>
  <si>
    <t>Красноуфимский педагогический колледж2021-2022</t>
  </si>
  <si>
    <t>Серовский металлургический техникум</t>
  </si>
  <si>
    <t>Серовский металлургический техникум2017-2018</t>
  </si>
  <si>
    <t>Серовский металлургический техникум2018-2019</t>
  </si>
  <si>
    <t>Серовский металлургический техникум2019-2020</t>
  </si>
  <si>
    <t>Серовский металлургический техникум2020-2021</t>
  </si>
  <si>
    <t>Серовский металлургический техникум2021-2022</t>
  </si>
  <si>
    <t>Уральский железнодорожный техникум</t>
  </si>
  <si>
    <t>Уральский железнодорожный техникум2017-2018</t>
  </si>
  <si>
    <t>Уральский железнодорожный техникум2018-2019</t>
  </si>
  <si>
    <t>Уральский железнодорожный техникум2019-2020</t>
  </si>
  <si>
    <t>Уральский железнодорожный техникум2020-2021</t>
  </si>
  <si>
    <t>Уральский железнодорожный техникум2021-2022</t>
  </si>
  <si>
    <t>Ревдинский педагогический колледж</t>
  </si>
  <si>
    <t>Ревдинский педагогический колледж2017-2018</t>
  </si>
  <si>
    <t>Ревдинский педагогический колледж2018-2019</t>
  </si>
  <si>
    <t>Ревдинский педагогический колледж2019-2020</t>
  </si>
  <si>
    <t>Ревдинский педагогический колледж2020-2021</t>
  </si>
  <si>
    <t>Ревдинский педагогический колледж2021-2022</t>
  </si>
  <si>
    <t>Выберите из списка</t>
  </si>
  <si>
    <t>2022-2023</t>
  </si>
  <si>
    <t>Таблица 1.1. Сравнительная таблица количественных показателей выпуска за период с 2018 по 2023 г. (Заполняет только головное учреждение за себя и за филиалы)</t>
  </si>
  <si>
    <t>Таблица 1.2. Выпуск 2023 г. по специальностям и профессиям (заполняют все учреждения, как головные, так и филиалы - отдельно друг от друга)</t>
  </si>
  <si>
    <t>Выпуск (СПО1)</t>
  </si>
  <si>
    <t>ОВЗ ВЫПУСК 2021</t>
  </si>
  <si>
    <t>Таблица 3.1 Сведения о характеристике состава государственной  экзаменационной комиссии по программам среднего профессионального образования по специальностям</t>
  </si>
  <si>
    <t>Таблица 3.2 Сведения о характеристике состава государственной экзаменационной комиссии по программам среднего профессионального образования  квалифицированных рабочих и служащих</t>
  </si>
  <si>
    <t>Количество выпускников 2023 года по всем формам обучения, чел. (Автоматически подтягивается из Таб 1.2)</t>
  </si>
  <si>
    <t>Председатель ГЭК</t>
  </si>
  <si>
    <t>Члены ГЭК</t>
  </si>
  <si>
    <t>Наименования предприятий (организаций), участвующих в работе ГЭК</t>
  </si>
  <si>
    <t>Информация о внесении членов ГЭК в базу кадровых ресурсов на цифровой платформе ЦОПП</t>
  </si>
  <si>
    <t>4.1. Количество обучающихся последнего года обучения 2023 года (по данным СПО-1 на 01.10.2022г.)</t>
  </si>
  <si>
    <t>Таблица 5.1 Виды и формы государственной итоговой аттестации по программам среднего профессионального образования по программам подготовки квалифицированных рабочих, служащих</t>
  </si>
  <si>
    <t>Результаты демонстрационного экзамена (базовый уровень)</t>
  </si>
  <si>
    <t>Результаты демонстрационного экзамена (профильнеый уровень)</t>
  </si>
  <si>
    <t>ИТОГОВАЯ ОЦЕНКА ГИА</t>
  </si>
  <si>
    <t>Таблица 5.2. Виды и формы государственной итоговой аттестации по программам среднего профессионального образования по программам специалистов среднего звена</t>
  </si>
  <si>
    <t xml:space="preserve">Количество выпускников по профессии, чел. </t>
  </si>
  <si>
    <t>ДЭ Базового уровня</t>
  </si>
  <si>
    <t>ДЭ Профильного уровня</t>
  </si>
  <si>
    <t>Таблица 6.1 Особенности контингента выпускников 2023 года</t>
  </si>
  <si>
    <t>Таблица 7.1 Информационная справка</t>
  </si>
  <si>
    <t>Таблица 7.2 Условия организации и проведения ГИА</t>
  </si>
  <si>
    <t>Таблица 8.1 Качественные индикаторы реализации  ФГОС СПО по профессиям/специальностям</t>
  </si>
  <si>
    <t>Кол-во выпускников- победителей, призеров чемпионатов, чел.</t>
  </si>
  <si>
    <t>Кол-во обучающихся на момент поступления</t>
  </si>
  <si>
    <t>Наименование мастерской, оснащенной современной МТБ для организации и проведения ГИА
(В случае если имеются несколько указать через запятую)</t>
  </si>
  <si>
    <t>Центр проведения демонстрационного экзамена (да/нет).
 Если используется база другой организации укажите ДА и название организации</t>
  </si>
  <si>
    <t>Всего приняло участие в организации и проведении ГИА. (указывается общее количество человек по всем формам обучения, подробная информация конкретизируется в аналитическом отчете)</t>
  </si>
  <si>
    <t>Информация о дополнительных программах повышения квалификации для студентов по подготовке к демонстрационному экзамену, размещена на ЦП ЦОПП.</t>
  </si>
  <si>
    <t>Проведены мастер-классы по выполнению заданий демонстрационного экзамена экспертами ДЭ</t>
  </si>
  <si>
    <t>Результаты ГИА (суммарно по всем Профессиям СПО независимо от формы организации и проведения). Подробная информация в разрезе профессий конкретизируется в аналитическом отчете</t>
  </si>
  <si>
    <t>Результаты ГИА (суммарно по всем Специальностям СПО независимо от формы организации и проведения). Подробная информация в разрезе профессий конкретизируется в аналитическом отчете</t>
  </si>
  <si>
    <t>Таблица 1.1. Сравнительная таблица количественных показателей выпуска за период с 2018 по 2023 г. (Заполняет только головное учреждение)</t>
  </si>
  <si>
    <t>В том числе экспертов ДЭ</t>
  </si>
  <si>
    <t>Из членов ГЭК (из столбца 7) эксперты ДЭ, чел.</t>
  </si>
  <si>
    <t>Таблица 4.1. Сведения о численности обучающихся последнего года обучения по программам среднего профессионального образования</t>
  </si>
  <si>
    <t>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работы, при этом практическая квалификационная работа проводится в виде демонстрационно</t>
  </si>
  <si>
    <t>отлично (ДЭ)БУ</t>
  </si>
  <si>
    <t>хорошо ((ДЭ)БУ</t>
  </si>
  <si>
    <t>удовлетворительно (ДЭ)БУ</t>
  </si>
  <si>
    <t>Неудовлетворительно (ДЭ)БУ</t>
  </si>
  <si>
    <t>Результаты демонстрационного экзамена (профильный уровень)</t>
  </si>
  <si>
    <t>отлично (ДЭ)ПУ</t>
  </si>
  <si>
    <t>хорошо (ДЭ)ПУ</t>
  </si>
  <si>
    <t>удовлетворительно (ДЭ)ПУ</t>
  </si>
  <si>
    <t>Неудовлетворительно (ДЭ)ПУ</t>
  </si>
  <si>
    <t>отлично (ГИА ИТОГ)</t>
  </si>
  <si>
    <t>хорошо (ГИА ИТОГ)</t>
  </si>
  <si>
    <t>удовлетворительно (ГИА ИТОГ)</t>
  </si>
  <si>
    <t>Неудовлетворительно (ГИА ИТОГ)</t>
  </si>
  <si>
    <t>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Базового уровня</t>
  </si>
  <si>
    <t>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Профильного уровня</t>
  </si>
  <si>
    <t>Старший техник-теплотехник</t>
  </si>
  <si>
    <t>Техник по компьютерным системам</t>
  </si>
  <si>
    <t>Старший техник</t>
  </si>
  <si>
    <t>Техник</t>
  </si>
  <si>
    <t>Бухгалтер, специалист по налогообложению</t>
  </si>
  <si>
    <t>Юрист</t>
  </si>
  <si>
    <t>Приказ Минобрнауки России от 11.08.2014 N 965 "Об утверждении федерального государственного образовательного стандарта среднего профессионального образования по специальности 08.02.01 Строительство и эксплуатация зданий и сооружений"</t>
  </si>
  <si>
    <t xml:space="preserve">Приказ Минобрнауки России от 28.07.2014 N 849
"Об утверждении федерального государственного образовательного стандарта среднего профессионального образования по специальности 09.02.01 Компьютерные системы и комплексы"
</t>
  </si>
  <si>
    <t>Приказ Министерства образования и науки РФ от 5 февраля 2018 г. N 69 "Об утверждении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отраслям)"</t>
  </si>
  <si>
    <t>Приказ Минобрнауки России от 18.04.2014 N 344 "Об утверждении федерального государственного образовательного стандарта среднего профессионального образования по специальности 15.02.01 Монтаж и техническая эксплуатация промышленного оборудования (по отраслям)"</t>
  </si>
  <si>
    <t>Приказ Минобрнауки России от 12.05.2014 N 508 "Об утверждении федерального государственного образовательного стандарта среднего профессионального образования по специальности 40.02.01 Право и организация социального обеспечения"</t>
  </si>
  <si>
    <t>Приказ Министерства образования и науки РФ от 7 декабря 2017 г. № 1196 “Об утверждении федерального государственного образовательного стандарта среднего профессионального образования по специальности 13.02.11 Техническая эксплуатация и обслуживание электрического и электромеханического оборудования (по отраслям)”</t>
  </si>
  <si>
    <t>Приказ Министерства образования и науки РФ от 21 апреля 2014 г. N 356 "Об утверждении федерального государственного образовательного стандарта среднего профессионального образования по специальности 22.02.02. Металлургия цветных металлов" </t>
  </si>
  <si>
    <t xml:space="preserve">Сергеева Элеонора Васильевна, 89527320790,zam.ur.kik@mail.ru </t>
  </si>
  <si>
    <t>Электромонтаж</t>
  </si>
  <si>
    <t>Бухгалтерский учет</t>
  </si>
  <si>
    <t>ПАО «Корпорация ВСМПО-АВИСМА» ; АО "РУСАЛ Урал"; Краснотурьинское ЛПУМГ ООО «Газпром трансгаз Югорск</t>
  </si>
  <si>
    <t>Приказ Министерства образования и науки РФ от 28 июля 2014 г. N 823 "Об утверждении федерального государственного образовательного стандарта среднего профессионального образования по специальности 13.02.02 Теплоснабжение и теплотехническое оборудование"</t>
  </si>
  <si>
    <t>Сетевое и системное администриарование, Аналитик по переработке металлургического сырья</t>
  </si>
  <si>
    <t>ЦПДЭ, ГАПОУ СО "НТТЭК", ГАПОУ СО "НТСК"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</si>
</sst>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0" fontId="0" fillId="0" borderId="3" xfId="0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0" fillId="3" borderId="14" xfId="0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24" xfId="0" applyFill="1" applyBorder="1"/>
    <xf numFmtId="0" fontId="0" fillId="2" borderId="33" xfId="0" applyFill="1" applyBorder="1"/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1" fillId="5" borderId="21" xfId="0" applyFont="1" applyFill="1" applyBorder="1" applyProtection="1"/>
    <xf numFmtId="0" fontId="7" fillId="5" borderId="22" xfId="0" applyFont="1" applyFill="1" applyBorder="1" applyProtection="1"/>
    <xf numFmtId="0" fontId="7" fillId="5" borderId="23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Protection="1"/>
    <xf numFmtId="0" fontId="7" fillId="0" borderId="6" xfId="0" applyFont="1" applyBorder="1" applyProtection="1"/>
    <xf numFmtId="0" fontId="7" fillId="0" borderId="0" xfId="0" applyFont="1" applyProtection="1"/>
    <xf numFmtId="0" fontId="11" fillId="5" borderId="21" xfId="0" applyFont="1" applyFill="1" applyBorder="1" applyAlignment="1" applyProtection="1"/>
    <xf numFmtId="0" fontId="11" fillId="5" borderId="22" xfId="0" applyFont="1" applyFill="1" applyBorder="1" applyAlignment="1" applyProtection="1"/>
    <xf numFmtId="0" fontId="11" fillId="5" borderId="23" xfId="0" applyFont="1" applyFill="1" applyBorder="1" applyAlignment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49" fontId="7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locked="0"/>
    </xf>
    <xf numFmtId="49" fontId="7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26" xfId="0" applyFont="1" applyFill="1" applyBorder="1" applyAlignment="1" applyProtection="1">
      <alignment horizontal="center" vertical="center" wrapText="1"/>
      <protection locked="0"/>
    </xf>
    <xf numFmtId="49" fontId="0" fillId="9" borderId="14" xfId="0" applyNumberFormat="1" applyFill="1" applyBorder="1"/>
    <xf numFmtId="49" fontId="0" fillId="9" borderId="18" xfId="0" applyNumberFormat="1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12" xfId="0" applyFill="1" applyBorder="1"/>
    <xf numFmtId="0" fontId="0" fillId="9" borderId="16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8" borderId="25" xfId="0" applyFont="1" applyFill="1" applyBorder="1" applyAlignment="1" applyProtection="1">
      <alignment horizontal="center" vertical="center"/>
      <protection locked="0"/>
    </xf>
    <xf numFmtId="0" fontId="7" fillId="8" borderId="26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49" fontId="7" fillId="9" borderId="25" xfId="0" applyNumberFormat="1" applyFont="1" applyFill="1" applyBorder="1" applyAlignment="1" applyProtection="1">
      <alignment horizontal="center" vertical="center"/>
      <protection locked="0"/>
    </xf>
    <xf numFmtId="0" fontId="7" fillId="9" borderId="25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35" xfId="0" applyFont="1" applyBorder="1"/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4" xfId="0" applyFont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0" fillId="3" borderId="14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8" fillId="3" borderId="1" xfId="1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4" fillId="7" borderId="27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left" vertical="center" wrapText="1"/>
    </xf>
    <xf numFmtId="0" fontId="11" fillId="5" borderId="24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/>
    </xf>
    <xf numFmtId="0" fontId="11" fillId="5" borderId="10" xfId="0" applyFont="1" applyFill="1" applyBorder="1" applyAlignment="1" applyProtection="1">
      <alignment horizontal="left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5" borderId="24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85"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Общее количество выпускников, включая филиалы (чел.)</a:t>
            </a:r>
          </a:p>
        </c:rich>
      </c:tx>
      <c:layout>
        <c:manualLayout>
          <c:xMode val="edge"/>
          <c:yMode val="edge"/>
          <c:x val="0.16294546602418786"/>
          <c:y val="6.2541244831770065E-2"/>
        </c:manualLayout>
      </c:layout>
      <c:overlay val="0"/>
      <c:spPr>
        <a:noFill/>
        <a:ln>
          <a:solidFill>
            <a:schemeClr val="tx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182980649541701E-2"/>
          <c:y val="0.22481206243118354"/>
          <c:w val="0.91082855882288294"/>
          <c:h val="0.66957859841458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B76-4E1B-ADAB-82DA48EFC3B4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1.1-1.2'!$C$8:$C$13</c:f>
              <c:numCache>
                <c:formatCode>General</c:formatCode>
                <c:ptCount val="6"/>
                <c:pt idx="0">
                  <c:v>271</c:v>
                </c:pt>
                <c:pt idx="1">
                  <c:v>236</c:v>
                </c:pt>
                <c:pt idx="2">
                  <c:v>209</c:v>
                </c:pt>
                <c:pt idx="3">
                  <c:v>191</c:v>
                </c:pt>
                <c:pt idx="4">
                  <c:v>196</c:v>
                </c:pt>
                <c:pt idx="5">
                  <c:v>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7E-4796-A794-D267176D0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968128"/>
        <c:axId val="129578048"/>
      </c:barChart>
      <c:catAx>
        <c:axId val="14596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9578048"/>
        <c:crosses val="autoZero"/>
        <c:auto val="1"/>
        <c:lblAlgn val="ctr"/>
        <c:lblOffset val="100"/>
        <c:noMultiLvlLbl val="0"/>
      </c:catAx>
      <c:valAx>
        <c:axId val="12957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59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Распределение членов ГЭК (специальности)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541811709772451"/>
          <c:y val="0.1333333333333333"/>
          <c:w val="0.32192232928264808"/>
          <c:h val="0.81977617381160683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CE-4D4B-9BA1-12EA3A8D53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CE-4D4B-9BA1-12EA3A8D53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CE-4D4B-9BA1-12EA3A8D53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CE-4D4B-9BA1-12EA3A8D53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'Т3.1.,3.2.,4.1'!$G$5:$J$5</c:f>
              <c:strCache>
                <c:ptCount val="4"/>
                <c:pt idx="0">
                  <c:v>представители работодателей / общественных союзов (ассоцийций), чел.</c:v>
                </c:pt>
                <c:pt idx="1">
                  <c:v>представители образовательных организаций, чел.</c:v>
                </c:pt>
                <c:pt idx="2">
                  <c:v>фрилансеры, самозанятые, ИП, чел</c:v>
                </c:pt>
                <c:pt idx="3">
                  <c:v>прочие работники предприятий (организаций), чел.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'Т3.1.,3.2.,4.1'!$G$5:$K$5</c15:sqref>
                  </c15:fullRef>
                </c:ext>
              </c:extLst>
            </c:strRef>
          </c:cat>
          <c:val>
            <c:numRef>
              <c:f>'Т3.1.,3.2.,4.1'!$G$7:$J$7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'Т3.1.,3.2.,4.1'!$G$7:$K$7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FE03-4521-A681-E12275A6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5F9C-4793-87DE-63D2BECA1BE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5F9C-4793-87DE-63D2BECA1BE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5F9C-4793-87DE-63D2BECA1BE5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5F9C-4793-87DE-63D2BECA1BE5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'Т3.1.,3.2.,4.1'!$G$5:$K$5</c15:sqref>
                        </c15:fullRef>
                        <c15:formulaRef>
                          <c15:sqref>'Т3.1.,3.2.,4.1'!$G$5:$J$5</c15:sqref>
                        </c15:formulaRef>
                      </c:ext>
                    </c:extLst>
                    <c:strCache>
                      <c:ptCount val="4"/>
                      <c:pt idx="0">
                        <c:v>представители работодателей / общественных союзов (ассоцийций), чел.</c:v>
                      </c:pt>
                      <c:pt idx="1">
                        <c:v>представители образовательных организаций, чел.</c:v>
                      </c:pt>
                      <c:pt idx="2">
                        <c:v>фрилансеры, самозанятые, ИП, чел</c:v>
                      </c:pt>
                      <c:pt idx="3">
                        <c:v>прочие работники предприятий (организаций),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'Т3.1.,3.2.,4.1'!$G$6:$K$6</c15:sqref>
                        </c15:fullRef>
                        <c15:formulaRef>
                          <c15:sqref>'Т3.1.,3.2.,4.1'!$G$6:$J$6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5F9C-4793-87DE-63D2BECA1BE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204518525728666"/>
          <c:y val="5.0331729367162417E-2"/>
          <c:w val="0.28795481474271339"/>
          <c:h val="0.91798811606882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Из членов ГЭК,</a:t>
            </a:r>
            <a:r>
              <a:rPr lang="ru-RU" sz="1200" baseline="0"/>
              <a:t> экспертами ДЭ являются </a:t>
            </a:r>
            <a:r>
              <a:rPr lang="ru-RU" sz="1200"/>
              <a:t>(специальность), чел.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('Т3.1.,3.2.,4.1'!$F$4:$F$5,'Т3.1.,3.2.,4.1'!$K$5)</c:f>
              <c:strCache>
                <c:ptCount val="2"/>
                <c:pt idx="0">
                  <c:v>Суммарно по всем комиссиям и формам обучения,  чел. (НЕ ЗАПОЛНЯЕТСЯ, СУММА СТОЛБЦОВ 8-11)</c:v>
                </c:pt>
                <c:pt idx="1">
                  <c:v>Из членов ГЭК (из столбца 7) эксперты ДЭ, чел.</c:v>
                </c:pt>
              </c:strCache>
            </c:strRef>
          </c:cat>
          <c:val>
            <c:numRef>
              <c:f>('Т3.1.,3.2.,4.1'!$F$7,'Т3.1.,3.2.,4.1'!$K$7)</c:f>
              <c:numCache>
                <c:formatCode>General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A22-42AF-ABD2-20FF3556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486144"/>
        <c:axId val="204314240"/>
      </c:barChart>
      <c:catAx>
        <c:axId val="2044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314240"/>
        <c:crosses val="autoZero"/>
        <c:auto val="1"/>
        <c:lblAlgn val="ctr"/>
        <c:lblOffset val="100"/>
        <c:noMultiLvlLbl val="0"/>
      </c:catAx>
      <c:valAx>
        <c:axId val="2043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48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Информация о внесении членов ГЭК в базу кадровых ресурсов на цифровой платформе ЦОПП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'Т3.1.,3.2.,4.1'!$O$4:$P$4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'Т3.1.,3.2.,4.1'!$O$5:$P$5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A-433A-8082-2EDF1E6E9334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'Т3.1.,3.2.,4.1'!$O$4:$P$4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'Т3.1.,3.2.,4.1'!$O$7:$P$7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AE-4BD4-9F6D-D22B58F8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488192"/>
        <c:axId val="2043159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'Т3.1.,3.2.,4.1'!$O$4:$P$4</c15:sqref>
                        </c15:formulaRef>
                      </c:ext>
                    </c:extLst>
                    <c:strCache>
                      <c:ptCount val="2"/>
                      <c:pt idx="0">
                        <c:v>Всего внесено, чел.</c:v>
                      </c:pt>
                      <c:pt idx="1">
                        <c:v>В том числе экспертов ДЭ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'Т3.1.,3.2.,4.1'!$O$6:$P$6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FAE-4BD4-9F6D-D22B58F8BE3D}"/>
                  </c:ext>
                </c:extLst>
              </c15:ser>
            </c15:filteredBarSeries>
          </c:ext>
        </c:extLst>
      </c:barChart>
      <c:catAx>
        <c:axId val="2044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315968"/>
        <c:crosses val="autoZero"/>
        <c:auto val="1"/>
        <c:lblAlgn val="ctr"/>
        <c:lblOffset val="100"/>
        <c:noMultiLvlLbl val="0"/>
      </c:catAx>
      <c:valAx>
        <c:axId val="20431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48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Распределение председателей ГЭК (профессии)</a:t>
            </a:r>
            <a:endParaRPr lang="ru-RU" sz="1200">
              <a:effectLst/>
            </a:endParaRP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676516122588268"/>
          <c:y val="0.13305777227284793"/>
          <c:w val="0.30321373041900418"/>
          <c:h val="0.80573086791117399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B4-4450-82AC-99C63ED697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B4-4450-82AC-99C63ED697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B4-4450-82AC-99C63ED6972D}"/>
              </c:ext>
            </c:extLst>
          </c:dPt>
          <c:cat>
            <c:strRef>
              <c:f>'Т3.1.,3.2.,4.1'!$C$12:$E$12</c:f>
              <c:strCache>
                <c:ptCount val="3"/>
                <c:pt idx="0">
                  <c:v>руководители/заместители руководителей, чел.</c:v>
                </c:pt>
                <c:pt idx="1">
                  <c:v>руководители структурных подразделений, чел.</c:v>
                </c:pt>
                <c:pt idx="2">
                  <c:v>прочие работники предприятий (организаций)</c:v>
                </c:pt>
              </c:strCache>
            </c:strRef>
          </c:cat>
          <c:val>
            <c:numRef>
              <c:f>'Т3.1.,3.2.,4.1'!$C$14:$E$14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A9D-4982-A9ED-253F36D5F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DEEB-4A0B-B914-F447A6B4D8B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DEEB-4A0B-B914-F447A6B4D8B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DEEB-4A0B-B914-F447A6B4D8B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'Т3.1.,3.2.,4.1'!$C$12:$E$12</c15:sqref>
                        </c15:formulaRef>
                      </c:ext>
                    </c:extLst>
                    <c:strCache>
                      <c:ptCount val="3"/>
                      <c:pt idx="0">
                        <c:v>руководители/заместители руководителей, чел.</c:v>
                      </c:pt>
                      <c:pt idx="1">
                        <c:v>руководители структурных подразделений, чел.</c:v>
                      </c:pt>
                      <c:pt idx="2">
                        <c:v>прочие работники предприятий (организаций)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'Т3.1.,3.2.,4.1'!$C$13:$E$13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DEEB-4A0B-B914-F447A6B4D8B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73719764944815"/>
          <c:y val="0.2850032734672211"/>
          <c:w val="0.38262803134838658"/>
          <c:h val="0.574907153649288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Распределение членов ГЭК (профессии)</a:t>
            </a:r>
            <a:endParaRPr lang="ru-RU" sz="1200">
              <a:effectLst/>
            </a:endParaRP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856141270012483"/>
          <c:y val="0.13043347573632647"/>
          <c:w val="0.30669423856264544"/>
          <c:h val="0.86956652426367353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3B-4744-AA01-74C4C9864C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93B-4744-AA01-74C4C9864C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93B-4744-AA01-74C4C9864C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93B-4744-AA01-74C4C9864C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'Т3.1.,3.2.,4.1'!$G$12:$J$12</c:f>
              <c:strCache>
                <c:ptCount val="4"/>
                <c:pt idx="0">
                  <c:v>представители работодателей / общественных союзов (ассоцийций), чел.</c:v>
                </c:pt>
                <c:pt idx="1">
                  <c:v>представители образовательных организаций, чел.</c:v>
                </c:pt>
                <c:pt idx="2">
                  <c:v>фрилансеры, замозанятые, ИП, чел</c:v>
                </c:pt>
                <c:pt idx="3">
                  <c:v>прочие работники предприятий (организаций), чел.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'Т3.1.,3.2.,4.1'!$G$12:$K$12</c15:sqref>
                  </c15:fullRef>
                </c:ext>
              </c:extLst>
            </c:strRef>
          </c:cat>
          <c:val>
            <c:numRef>
              <c:f>'Т3.1.,3.2.,4.1'!$G$14:$J$14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'Т3.1.,3.2.,4.1'!$G$14:$K$14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532A-4FFD-88E3-B748C2053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44C7-4DA4-93A4-2ED7FBEB1FE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44C7-4DA4-93A4-2ED7FBEB1FE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44C7-4DA4-93A4-2ED7FBEB1FE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4C7-4DA4-93A4-2ED7FBEB1FE4}"/>
                    </c:ext>
                  </c:extLst>
                </c:dPt>
                <c:cat>
                  <c:strRef>
                    <c:extLst>
                      <c:ext uri="{02D57815-91ED-43cb-92C2-25804820EDAC}">
                        <c15:fullRef>
                          <c15:sqref>'Т3.1.,3.2.,4.1'!$G$12:$K$12</c15:sqref>
                        </c15:fullRef>
                        <c15:formulaRef>
                          <c15:sqref>'Т3.1.,3.2.,4.1'!$G$12:$J$12</c15:sqref>
                        </c15:formulaRef>
                      </c:ext>
                    </c:extLst>
                    <c:strCache>
                      <c:ptCount val="4"/>
                      <c:pt idx="0">
                        <c:v>представители работодателей / общественных союзов (ассоцийций), чел.</c:v>
                      </c:pt>
                      <c:pt idx="1">
                        <c:v>представители образовательных организаций, чел.</c:v>
                      </c:pt>
                      <c:pt idx="2">
                        <c:v>фрилансеры, замозанятые, ИП, чел</c:v>
                      </c:pt>
                      <c:pt idx="3">
                        <c:v>прочие работники предприятий (организаций),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'Т3.1.,3.2.,4.1'!$G$13:$K$13</c15:sqref>
                        </c15:fullRef>
                        <c15:formulaRef>
                          <c15:sqref>'Т3.1.,3.2.,4.1'!$G$13:$J$13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8</c:v>
                      </c:pt>
                      <c:pt idx="1">
                        <c:v>9</c:v>
                      </c:pt>
                      <c:pt idx="2">
                        <c:v>10</c:v>
                      </c:pt>
                      <c:pt idx="3">
                        <c:v>11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44C7-4DA4-93A4-2ED7FBEB1FE4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50999446662211"/>
          <c:y val="4.4970706865426473E-2"/>
          <c:w val="0.28249000553337811"/>
          <c:h val="0.92527233747985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Из членов ГЭК, экспертами ДЭ являются (профессии), чел.</a:t>
            </a:r>
            <a:endParaRPr lang="ru-RU" sz="1200">
              <a:effectLst/>
            </a:endParaRP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85-41FE-8940-5C1B5B826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('Т3.1.,3.2.,4.1'!$F$11:$F$12,'Т3.1.,3.2.,4.1'!$K$12)</c:f>
              <c:strCache>
                <c:ptCount val="2"/>
                <c:pt idx="0">
                  <c:v>Суммарно по всем комиссиям и формам обучения,  чел. (НЕ ЗАПОЛНЯЕТСЯ, СУММА СТОЛБЦОВ 8-11)</c:v>
                </c:pt>
                <c:pt idx="1">
                  <c:v>Из членов ГЭК (из столбца 7) эксперты ДЭ, чел.</c:v>
                </c:pt>
              </c:strCache>
            </c:strRef>
          </c:cat>
          <c:val>
            <c:numRef>
              <c:f>('Т3.1.,3.2.,4.1'!$F$14,'Т3.1.,3.2.,4.1'!$K$14)</c:f>
              <c:numCache>
                <c:formatCode>General</c:formatCode>
                <c:ptCount val="2"/>
                <c:pt idx="0">
                  <c:v>8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CA-4805-A01A-B4E195C5D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629504"/>
        <c:axId val="204755456"/>
      </c:barChart>
      <c:catAx>
        <c:axId val="2046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755456"/>
        <c:crosses val="autoZero"/>
        <c:auto val="1"/>
        <c:lblAlgn val="ctr"/>
        <c:lblOffset val="100"/>
        <c:noMultiLvlLbl val="0"/>
      </c:catAx>
      <c:valAx>
        <c:axId val="20475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62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 b="0" i="0" baseline="0">
                <a:effectLst/>
              </a:rPr>
              <a:t>Информация о внесении членов ГЭК в базу кадровых ресурсов на цифровой платформе ЦОПП</a:t>
            </a:r>
            <a:endParaRPr lang="ru-RU" sz="1200">
              <a:effectLst/>
            </a:endParaRP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'Т3.1.,3.2.,4.1'!$O$11:$P$11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'Т3.1.,3.2.,4.1'!$O$12:$P$12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F-4EFB-86E7-E3144AACB97B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7C-4328-B0B5-9A489F0472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'Т3.1.,3.2.,4.1'!$O$11:$P$11</c:f>
              <c:strCache>
                <c:ptCount val="2"/>
                <c:pt idx="0">
                  <c:v>Всего внесено, чел.</c:v>
                </c:pt>
                <c:pt idx="1">
                  <c:v>В том числе экспертов ДЭ</c:v>
                </c:pt>
              </c:strCache>
            </c:strRef>
          </c:cat>
          <c:val>
            <c:numRef>
              <c:f>'Т3.1.,3.2.,4.1'!$O$14:$P$14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B0-4552-9CED-59D93738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631040"/>
        <c:axId val="2047571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27C-4328-B0B5-9A489F04720D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'Т3.1.,3.2.,4.1'!$O$11:$P$11</c15:sqref>
                        </c15:formulaRef>
                      </c:ext>
                    </c:extLst>
                    <c:strCache>
                      <c:ptCount val="2"/>
                      <c:pt idx="0">
                        <c:v>Всего внесено, чел.</c:v>
                      </c:pt>
                      <c:pt idx="1">
                        <c:v>В том числе экспертов ДЭ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'Т3.1.,3.2.,4.1'!$O$13:$P$13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16</c:v>
                      </c:pt>
                      <c:pt idx="1">
                        <c:v>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EB0-4552-9CED-59D93738CBE5}"/>
                  </c:ext>
                </c:extLst>
              </c15:ser>
            </c15:filteredBarSeries>
          </c:ext>
        </c:extLst>
      </c:barChart>
      <c:catAx>
        <c:axId val="20463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757184"/>
        <c:crosses val="autoZero"/>
        <c:auto val="1"/>
        <c:lblAlgn val="ctr"/>
        <c:lblOffset val="100"/>
        <c:noMultiLvlLbl val="0"/>
      </c:catAx>
      <c:valAx>
        <c:axId val="2047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63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Сведения о численности обучающихся последнего года обучения (всего), чел.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('Т3.1.,3.2.,4.1'!$A$17:$A$19,'Т3.1.,3.2.,4.1'!$C$17:$C$19,'Т3.1.,3.2.,4.1'!$E$17:$E$19)</c:f>
              <c:multiLvlStrCache>
                <c:ptCount val="3"/>
                <c:lvl>
                  <c:pt idx="0">
                    <c:v>Всего, чел.</c:v>
                  </c:pt>
                  <c:pt idx="1">
                    <c:v>Всего, чел.</c:v>
                  </c:pt>
                  <c:pt idx="2">
                    <c:v>Всего, чел.</c:v>
                  </c:pt>
                </c:lvl>
                <c:lvl>
                  <c:pt idx="0">
                    <c:v>4.1. Количество обучающихся последнего года обучения 2023 года (по данным СПО-1 на 01.10.2022г.)</c:v>
                  </c:pt>
                  <c:pt idx="1">
                    <c:v>4.2. Количество обучающихся, допущенных к ГИА</c:v>
                  </c:pt>
                  <c:pt idx="2">
                    <c:v>4.3. Количество выпускников получивших документ о квалификации по программам среднего профессионального образования</c:v>
                  </c:pt>
                </c:lvl>
              </c:multiLvl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'Т3.1.,3.2.,4.1'!$A$17:$H$19</c15:sqref>
                  </c15:fullRef>
                </c:ext>
              </c:extLst>
            </c:multiLvlStrRef>
          </c:cat>
          <c:val>
            <c:numRef>
              <c:f>('Т3.1.,3.2.,4.1'!$A$21,'Т3.1.,3.2.,4.1'!$C$21,'Т3.1.,3.2.,4.1'!$E$21)</c:f>
              <c:numCache>
                <c:formatCode>General</c:formatCode>
                <c:ptCount val="3"/>
                <c:pt idx="0">
                  <c:v>221</c:v>
                </c:pt>
                <c:pt idx="1">
                  <c:v>216</c:v>
                </c:pt>
                <c:pt idx="2">
                  <c:v>216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'Т3.1.,3.2.,4.1'!$A$21:$H$21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534-4399-8FAB-F87F9E1F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31552"/>
        <c:axId val="2051937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ullRef>
                          <c15:sqref>'Т3.1.,3.2.,4.1'!$A$17:$H$19</c15:sqref>
                        </c15:fullRef>
                        <c15:formulaRef>
                          <c15:sqref>('Т3.1.,3.2.,4.1'!$A$17:$A$19,'Т3.1.,3.2.,4.1'!$C$17:$C$19,'Т3.1.,3.2.,4.1'!$E$17:$E$19)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Всего, чел.</c:v>
                        </c:pt>
                        <c:pt idx="1">
                          <c:v>Всего, чел.</c:v>
                        </c:pt>
                        <c:pt idx="2">
                          <c:v>Всего, чел.</c:v>
                        </c:pt>
                      </c:lvl>
                      <c:lvl>
                        <c:pt idx="0">
                          <c:v>4.1. Количество обучающихся последнего года обучения 2023 года (по данным СПО-1 на 01.10.2022г.)</c:v>
                        </c:pt>
                        <c:pt idx="1">
                          <c:v>4.2. Количество обучающихся, допущенных к ГИА</c:v>
                        </c:pt>
                        <c:pt idx="2">
                          <c:v>4.3. Количество выпускников получивших документ о квалификации по программам среднего профессионального образования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'Т3.1.,3.2.,4.1'!$A$20:$H$20</c15:sqref>
                        </c15:fullRef>
                        <c15:formulaRef>
                          <c15:sqref>('Т3.1.,3.2.,4.1'!$A$20,'Т3.1.,3.2.,4.1'!$C$20,'Т3.1.,3.2.,4.1'!$E$20)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</c:v>
                      </c:pt>
                      <c:pt idx="1">
                        <c:v>4</c:v>
                      </c:pt>
                      <c:pt idx="2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F534-4399-8FAB-F87F9E1F2C3D}"/>
                  </c:ext>
                </c:extLst>
              </c15:ser>
            </c15:filteredLineSeries>
          </c:ext>
        </c:extLst>
      </c:lineChart>
      <c:catAx>
        <c:axId val="20463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193792"/>
        <c:crosses val="autoZero"/>
        <c:auto val="1"/>
        <c:lblAlgn val="ctr"/>
        <c:lblOffset val="100"/>
        <c:noMultiLvlLbl val="0"/>
      </c:catAx>
      <c:valAx>
        <c:axId val="2051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63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Сведения о численности обучающихся последнего года обучения (ОВЗ и / или инвалиды), чел.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('Т3.1.,3.2.,4.1'!$B$17:$B$19,'Т3.1.,3.2.,4.1'!$D$17:$D$19,'Т3.1.,3.2.,4.1'!$F$17:$F$19)</c:f>
              <c:strCache>
                <c:ptCount val="3"/>
                <c:pt idx="0">
                  <c:v>из них с ОВЗ и / или инвалидов, чел.</c:v>
                </c:pt>
                <c:pt idx="1">
                  <c:v>из них с ОВЗ и / или инвалидов, чел.</c:v>
                </c:pt>
                <c:pt idx="2">
                  <c:v>Из них с ОВЗ и / или инвалидов, чел.</c:v>
                </c:pt>
              </c:strCache>
            </c:strRef>
          </c:cat>
          <c:val>
            <c:numRef>
              <c:f>('Т3.1.,3.2.,4.1'!$B$21,'Т3.1.,3.2.,4.1'!$D$21,'Т3.1.,3.2.,4.1'!$F$21)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'Т3.1.,3.2.,4.1'!$A$21:$H$21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05C-49C2-9003-324907138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40480"/>
        <c:axId val="2051960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ullRef>
                          <c15:sqref>'Т3.1.,3.2.,4.1'!$A$17:$H$19</c15:sqref>
                        </c15:fullRef>
                        <c15:formulaRef>
                          <c15:sqref>('Т3.1.,3.2.,4.1'!$B$17:$B$19,'Т3.1.,3.2.,4.1'!$D$17:$D$19,'Т3.1.,3.2.,4.1'!$F$17:$F$19)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из них с ОВЗ и / или инвалидов, чел.</c:v>
                        </c:pt>
                        <c:pt idx="1">
                          <c:v>из них с ОВЗ и / или инвалидов, чел.</c:v>
                        </c:pt>
                        <c:pt idx="2">
                          <c:v>Из них с ОВЗ и / или инвалидов, чел.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'Т3.1.,3.2.,4.1'!$A$20:$H$20</c15:sqref>
                        </c15:fullRef>
                        <c15:formulaRef>
                          <c15:sqref>('Т3.1.,3.2.,4.1'!$B$20,'Т3.1.,3.2.,4.1'!$D$20,'Т3.1.,3.2.,4.1'!$F$20)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3</c:v>
                      </c:pt>
                      <c:pt idx="1">
                        <c:v>5</c:v>
                      </c:pt>
                      <c:pt idx="2">
                        <c:v>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05C-49C2-9003-324907138D7A}"/>
                  </c:ext>
                </c:extLst>
              </c15:ser>
            </c15:filteredLineSeries>
          </c:ext>
        </c:extLst>
      </c:lineChart>
      <c:catAx>
        <c:axId val="2051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196096"/>
        <c:crosses val="autoZero"/>
        <c:auto val="1"/>
        <c:lblAlgn val="ctr"/>
        <c:lblOffset val="100"/>
        <c:noMultiLvlLbl val="0"/>
      </c:catAx>
      <c:valAx>
        <c:axId val="20519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1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Количество выпускников получивших документ о квалификации по программам среднего профессионального образования </a:t>
            </a:r>
            <a:r>
              <a:rPr lang="ru-RU" sz="1200" baseline="0"/>
              <a:t>, чел.</a:t>
            </a:r>
            <a:endParaRPr lang="ru-RU" sz="1200"/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'Т3.1.,3.2.,4.1'!$E$19:$H$19</c:f>
              <c:strCache>
                <c:ptCount val="4"/>
                <c:pt idx="0">
                  <c:v>Всего, чел.</c:v>
                </c:pt>
                <c:pt idx="1">
                  <c:v>Из них с ОВЗ и / или инвалидов, чел.</c:v>
                </c:pt>
                <c:pt idx="2">
                  <c:v>С отличием, чел</c:v>
                </c:pt>
                <c:pt idx="3">
                  <c:v>Из них с ОВЗ и / или инвалидов, чел.</c:v>
                </c:pt>
              </c:strCache>
            </c:strRef>
          </c:cat>
          <c:val>
            <c:numRef>
              <c:f>'Т3.1.,3.2.,4.1'!$E$21:$H$21</c:f>
              <c:numCache>
                <c:formatCode>General</c:formatCode>
                <c:ptCount val="4"/>
                <c:pt idx="0">
                  <c:v>216</c:v>
                </c:pt>
                <c:pt idx="1">
                  <c:v>3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8D-4326-A4EE-9870F6F0B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41504"/>
        <c:axId val="2051984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'Т3.1.,3.2.,4.1'!$E$19:$H$19</c15:sqref>
                        </c15:formulaRef>
                      </c:ext>
                    </c:extLst>
                    <c:strCache>
                      <c:ptCount val="4"/>
                      <c:pt idx="0">
                        <c:v>Всего, чел.</c:v>
                      </c:pt>
                      <c:pt idx="1">
                        <c:v>Из них с ОВЗ и / или инвалидов, чел.</c:v>
                      </c:pt>
                      <c:pt idx="2">
                        <c:v>С отличием, чел</c:v>
                      </c:pt>
                      <c:pt idx="3">
                        <c:v>Из них с ОВЗ и / или инвалидов,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'Т3.1.,3.2.,4.1'!$E$20:$H$20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</c:v>
                      </c:pt>
                      <c:pt idx="1">
                        <c:v>7</c:v>
                      </c:pt>
                      <c:pt idx="2">
                        <c:v>8</c:v>
                      </c:pt>
                      <c:pt idx="3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E3-42A4-A859-B0E001E7C668}"/>
                  </c:ext>
                </c:extLst>
              </c15:ser>
            </c15:filteredBarSeries>
          </c:ext>
        </c:extLst>
      </c:barChart>
      <c:catAx>
        <c:axId val="20514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198400"/>
        <c:crosses val="autoZero"/>
        <c:auto val="1"/>
        <c:lblAlgn val="ctr"/>
        <c:lblOffset val="100"/>
        <c:noMultiLvlLbl val="0"/>
      </c:catAx>
      <c:valAx>
        <c:axId val="2051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14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Общее количество выпускников (только головное), чел.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386-4F72-AD8D-407AE99C9C4F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1.1-1.2'!$B$8:$B$12</c:f>
              <c:strCache>
                <c:ptCount val="5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</c:strCache>
            </c:strRef>
          </c:cat>
          <c:val>
            <c:numRef>
              <c:f>'Таб 1.1-1.2'!$A$8:$A$12</c:f>
              <c:numCache>
                <c:formatCode>General</c:formatCode>
                <c:ptCount val="5"/>
                <c:pt idx="0">
                  <c:v>271</c:v>
                </c:pt>
                <c:pt idx="1">
                  <c:v>236</c:v>
                </c:pt>
                <c:pt idx="2">
                  <c:v>209</c:v>
                </c:pt>
                <c:pt idx="3">
                  <c:v>191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EF-4AE1-8A0B-4C02B3CED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67456"/>
        <c:axId val="129579776"/>
      </c:lineChart>
      <c:catAx>
        <c:axId val="1460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9579776"/>
        <c:crosses val="autoZero"/>
        <c:auto val="1"/>
        <c:lblAlgn val="ctr"/>
        <c:lblOffset val="100"/>
        <c:noMultiLvlLbl val="0"/>
      </c:catAx>
      <c:valAx>
        <c:axId val="12957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0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Количество прошедших обучение по программам профессионального обучения</a:t>
            </a:r>
            <a:r>
              <a:rPr lang="ru-RU" sz="1200" baseline="0"/>
              <a:t> (всего), чел.</a:t>
            </a:r>
            <a:endParaRPr lang="ru-RU" sz="1200"/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('Т3.1.,3.2.,4.1'!$E$17,'Т3.1.,3.2.,4.1'!$I$17:$I$19)</c:f>
              <c:strCache>
                <c:ptCount val="2"/>
                <c:pt idx="0">
                  <c:v>4.3. Количество выпускников получивших документ о квалификации по программам среднего профессионального образования</c:v>
                </c:pt>
                <c:pt idx="1">
                  <c:v>4.4. Количество обучающихся последнего года обучения 2022 года, прошедших обучение по программам профессионального обучения по профессии рабочего, должности служащего в рамках образовательной программы среднего профессионального образования программам под</c:v>
                </c:pt>
              </c:strCache>
            </c:strRef>
          </c:cat>
          <c:val>
            <c:numRef>
              <c:f>('Т3.1.,3.2.,4.1'!$E$21,'Т3.1.,3.2.,4.1'!$I$21)</c:f>
              <c:numCache>
                <c:formatCode>General</c:formatCode>
                <c:ptCount val="2"/>
                <c:pt idx="0">
                  <c:v>216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C93-4DD6-9733-02F7320A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143040"/>
        <c:axId val="205200128"/>
      </c:barChart>
      <c:catAx>
        <c:axId val="20514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200128"/>
        <c:crosses val="autoZero"/>
        <c:auto val="1"/>
        <c:lblAlgn val="ctr"/>
        <c:lblOffset val="100"/>
        <c:noMultiLvlLbl val="0"/>
      </c:catAx>
      <c:valAx>
        <c:axId val="20520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14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 выпускников по возрасту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7C-4742-BE55-FC8563C75C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7C-4742-BE55-FC8563C75C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7C-4742-BE55-FC8563C75CF7}"/>
              </c:ext>
            </c:extLst>
          </c:dPt>
          <c:cat>
            <c:strRef>
              <c:f>'Таб 6-8'!$G$3:$I$3</c:f>
              <c:strCache>
                <c:ptCount val="3"/>
                <c:pt idx="0">
                  <c:v>До 18 лет</c:v>
                </c:pt>
                <c:pt idx="1">
                  <c:v>От 18 до 21</c:v>
                </c:pt>
                <c:pt idx="2">
                  <c:v>От 22 до 40 лет</c:v>
                </c:pt>
              </c:strCache>
            </c:strRef>
          </c:cat>
          <c:val>
            <c:numRef>
              <c:f>'Таб 6-8'!$G$4:$I$4</c:f>
              <c:numCache>
                <c:formatCode>General</c:formatCode>
                <c:ptCount val="3"/>
                <c:pt idx="0">
                  <c:v>0</c:v>
                </c:pt>
                <c:pt idx="1">
                  <c:v>196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A7C-4742-BE55-FC8563C7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Распределение</a:t>
            </a:r>
            <a:r>
              <a:rPr lang="ru-RU" baseline="0"/>
              <a:t> выпускников</a:t>
            </a:r>
            <a:endParaRPr lang="ru-RU"/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40834238820337"/>
          <c:y val="0.13970244790829717"/>
          <c:w val="0.87122555805288049"/>
          <c:h val="0.348846483475279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'Таб 6-8'!$A$2:$E$2</c:f>
              <c:strCache>
                <c:ptCount val="5"/>
                <c:pt idx="0">
                  <c:v>Кол-во выпускников, получивших диплом, по всем формам обучения, чел.</c:v>
                </c:pt>
                <c:pt idx="1">
                  <c:v>Кол-во выпускников- победителей, призеров чемпионатов, чел.</c:v>
                </c:pt>
                <c:pt idx="2">
                  <c:v>Кол-во выпускников, обучающихся по целевому договору, чел</c:v>
                </c:pt>
                <c:pt idx="3">
                  <c:v>Кол-во занятых выпускников (с учетом самозанятых), чел.</c:v>
                </c:pt>
                <c:pt idx="4">
                  <c:v>Кол-во выпускников, имеющих наставников из числа специалистов-практиков, работающих на предприятиях и организациях реального сектора экономики</c:v>
                </c:pt>
              </c:strCache>
            </c:strRef>
          </c:cat>
          <c:val>
            <c:numRef>
              <c:f>'Таб 6-8'!$A$4:$E$4</c:f>
              <c:numCache>
                <c:formatCode>General</c:formatCode>
                <c:ptCount val="5"/>
                <c:pt idx="0">
                  <c:v>216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5F-45D3-9DD3-72FD548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321728"/>
        <c:axId val="2052522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'Таб 6-8'!$A$2:$E$2</c15:sqref>
                        </c15:formulaRef>
                      </c:ext>
                    </c:extLst>
                    <c:strCache>
                      <c:ptCount val="5"/>
                      <c:pt idx="0">
                        <c:v>Кол-во выпускников, получивших диплом, по всем формам обучения, чел.</c:v>
                      </c:pt>
                      <c:pt idx="1">
                        <c:v>Кол-во выпускников- победителей, призеров чемпионатов, чел.</c:v>
                      </c:pt>
                      <c:pt idx="2">
                        <c:v>Кол-во выпускников, обучающихся по целевому договору, чел</c:v>
                      </c:pt>
                      <c:pt idx="3">
                        <c:v>Кол-во занятых выпускников (с учетом самозанятых), чел.</c:v>
                      </c:pt>
                      <c:pt idx="4">
                        <c:v>Кол-во выпускников, имеющих наставников из числа специалистов-практиков, работающих на предприятиях и организациях реального сектора экономики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6-8'!$A$3:$E$3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55F-45D3-9DD3-72FD54882BF1}"/>
                  </c:ext>
                </c:extLst>
              </c15:ser>
            </c15:filteredBarSeries>
          </c:ext>
        </c:extLst>
      </c:barChart>
      <c:catAx>
        <c:axId val="2053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252288"/>
        <c:crosses val="autoZero"/>
        <c:auto val="1"/>
        <c:lblAlgn val="ctr"/>
        <c:lblOffset val="100"/>
        <c:noMultiLvlLbl val="0"/>
      </c:catAx>
      <c:valAx>
        <c:axId val="20525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532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Приняло участие в организации и проведении ГИА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798586572438161"/>
          <c:y val="0.12731707317073171"/>
          <c:w val="0.27106034890515013"/>
          <c:h val="0.84829268292682924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03-4AF1-8AF3-68DB45E7F3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03-4AF1-8AF3-68DB45E7F3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03-4AF1-8AF3-68DB45E7F376}"/>
              </c:ext>
            </c:extLst>
          </c:dPt>
          <c:cat>
            <c:strRef>
              <c:f>'Таб 6-8'!$G$96:$I$96</c:f>
              <c:strCache>
                <c:ptCount val="3"/>
                <c:pt idx="0">
                  <c:v>из них  работники предприятий и организаций различных видов экономической деятельности - работодатели, чел. </c:v>
                </c:pt>
                <c:pt idx="1">
                  <c:v>из них  работники образовательных организаций, чел. </c:v>
                </c:pt>
                <c:pt idx="2">
                  <c:v>из них наставники из числа работников предприятий и организаций различных видов экономической деятельности, чел.</c:v>
                </c:pt>
              </c:strCache>
            </c:strRef>
          </c:cat>
          <c:val>
            <c:numRef>
              <c:f>'Таб 6-8'!$G$98:$I$98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0E3-416E-A0F5-8F2495331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4A03-4AF1-8AF3-68DB45E7F37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4A03-4AF1-8AF3-68DB45E7F37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4A03-4AF1-8AF3-68DB45E7F376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'Таб 6-8'!$G$96:$I$96</c15:sqref>
                        </c15:formulaRef>
                      </c:ext>
                    </c:extLst>
                    <c:strCache>
                      <c:ptCount val="3"/>
                      <c:pt idx="0">
                        <c:v>из них  работники предприятий и организаций различных видов экономической деятельности - работодатели, чел. </c:v>
                      </c:pt>
                      <c:pt idx="1">
                        <c:v>из них  работники образовательных организаций, чел. </c:v>
                      </c:pt>
                      <c:pt idx="2">
                        <c:v>из них наставники из числа работников предприятий и организаций различных видов экономической деятельности, чел.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6-8'!$G$97:$I$97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7</c:v>
                      </c:pt>
                      <c:pt idx="1">
                        <c:v>8</c:v>
                      </c:pt>
                      <c:pt idx="2">
                        <c:v>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20E3-416E-A0F5-8F24953317C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9669086316524"/>
          <c:y val="0.16849689520517255"/>
          <c:w val="0.48703309136834766"/>
          <c:h val="0.56727546251840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Результаты ГИА(суммарно по всем ПРОФЕССИЯМ СПО независимо от формы организации и проведения)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0828031188804172"/>
          <c:y val="0.24396329079729126"/>
          <c:w val="0.34927730634320592"/>
          <c:h val="0.55854608523688276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92-4F40-B3BA-767B516638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92-4F40-B3BA-767B516638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92-4F40-B3BA-767B516638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92-4F40-B3BA-767B516638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'Таб 6-8'!$C$103:$F$103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удовлетворительно </c:v>
                </c:pt>
                <c:pt idx="3">
                  <c:v>Неудовлетворительно </c:v>
                </c:pt>
              </c:strCache>
            </c:strRef>
          </c:cat>
          <c:val>
            <c:numRef>
              <c:f>'Таб 6-8'!$C$105:$F$105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C02-4155-9C71-C741B026D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2292-4F40-B3BA-767B5166389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2292-4F40-B3BA-767B5166389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2292-4F40-B3BA-767B5166389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2292-4F40-B3BA-767B51663897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'Таб 6-8'!$C$103:$F$103</c15:sqref>
                        </c15:formulaRef>
                      </c:ext>
                    </c:extLst>
                    <c:strCache>
                      <c:ptCount val="4"/>
                      <c:pt idx="0">
                        <c:v>отлично</c:v>
                      </c:pt>
                      <c:pt idx="1">
                        <c:v>хорошо</c:v>
                      </c:pt>
                      <c:pt idx="2">
                        <c:v>удовлетворительно </c:v>
                      </c:pt>
                      <c:pt idx="3">
                        <c:v>Неудовлетворительно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6-8'!$C$104:$F$104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4C02-4155-9C71-C741B026D455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Результаты ГИА (суммарно по всем СПЕЦИАЛЬНОСТЯМ СПО независимо от формы организации и проведения)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560996779261021"/>
          <c:y val="0.2548893315385185"/>
          <c:w val="0.34472236369244447"/>
          <c:h val="0.5512620580760646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E3-4CEB-94A4-A7D35584DE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E3-4CEB-94A4-A7D35584DE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E3-4CEB-94A4-A7D35584DE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E3-4CEB-94A4-A7D35584DE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'Таб 6-8'!$G$103:$J$103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удовлетворительно </c:v>
                </c:pt>
                <c:pt idx="3">
                  <c:v>Неудовлетворительно </c:v>
                </c:pt>
              </c:strCache>
            </c:strRef>
          </c:cat>
          <c:val>
            <c:numRef>
              <c:f>'Таб 6-8'!$G$105:$J$105</c:f>
              <c:numCache>
                <c:formatCode>General</c:formatCode>
                <c:ptCount val="4"/>
                <c:pt idx="0">
                  <c:v>37</c:v>
                </c:pt>
                <c:pt idx="1">
                  <c:v>31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41A-4552-B7DC-1FF7D9865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5E3-4CEB-94A4-A7D35584DEF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5E3-4CEB-94A4-A7D35584DEF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75E3-4CEB-94A4-A7D35584DEF0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75E3-4CEB-94A4-A7D35584DEF0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'Таб 6-8'!$G$103:$J$103</c15:sqref>
                        </c15:formulaRef>
                      </c:ext>
                    </c:extLst>
                    <c:strCache>
                      <c:ptCount val="4"/>
                      <c:pt idx="0">
                        <c:v>отлично</c:v>
                      </c:pt>
                      <c:pt idx="1">
                        <c:v>хорошо</c:v>
                      </c:pt>
                      <c:pt idx="2">
                        <c:v>удовлетворительно </c:v>
                      </c:pt>
                      <c:pt idx="3">
                        <c:v>Неудовлетворительно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'Таб 6-8'!$G$104:$J$104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</c:v>
                      </c:pt>
                      <c:pt idx="1">
                        <c:v>8</c:v>
                      </c:pt>
                      <c:pt idx="2">
                        <c:v>9</c:v>
                      </c:pt>
                      <c:pt idx="3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41A-4552-B7DC-1FF7D986529B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Общее количество выпускников (только филиалы), чел.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F5B-48A3-93D8-7749FEE0B268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1.1-1.2'!$D$8:$D$13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99-4E78-BCF9-3AFBB5B9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68992"/>
        <c:axId val="146104896"/>
      </c:lineChart>
      <c:catAx>
        <c:axId val="14606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104896"/>
        <c:crosses val="autoZero"/>
        <c:auto val="1"/>
        <c:lblAlgn val="ctr"/>
        <c:lblOffset val="100"/>
        <c:noMultiLvlLbl val="0"/>
      </c:catAx>
      <c:valAx>
        <c:axId val="1461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06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выпускников, получивших дипломы с отличием, чел. (включая филиалы)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B8F-4BEA-A89A-9BD5839B96F2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1.1-1.2'!$E$8:$E$13</c:f>
              <c:numCache>
                <c:formatCode>General</c:formatCode>
                <c:ptCount val="6"/>
                <c:pt idx="0">
                  <c:v>35</c:v>
                </c:pt>
                <c:pt idx="1">
                  <c:v>48</c:v>
                </c:pt>
                <c:pt idx="2">
                  <c:v>29</c:v>
                </c:pt>
                <c:pt idx="3">
                  <c:v>28</c:v>
                </c:pt>
                <c:pt idx="4">
                  <c:v>31</c:v>
                </c:pt>
                <c:pt idx="5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DA-4A72-979C-083FDBAA6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70016"/>
        <c:axId val="146106624"/>
      </c:lineChart>
      <c:catAx>
        <c:axId val="1460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106624"/>
        <c:crosses val="autoZero"/>
        <c:auto val="1"/>
        <c:lblAlgn val="ctr"/>
        <c:lblOffset val="100"/>
        <c:noMultiLvlLbl val="0"/>
      </c:catAx>
      <c:valAx>
        <c:axId val="1461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07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 получивших дипломы по наиболее востребованным на рынке труда, новым и перспективным профессиям и специальностям, требующих среднего профессионального образования (Топ 50), чел. (включая филиалы)</a:t>
            </a:r>
          </a:p>
        </c:rich>
      </c:tx>
      <c:layout>
        <c:manualLayout>
          <c:xMode val="edge"/>
          <c:yMode val="edge"/>
          <c:x val="0.11752493618730235"/>
          <c:y val="4.3243243243243246E-2"/>
        </c:manualLayout>
      </c:layout>
      <c:overlay val="0"/>
      <c:spPr>
        <a:noFill/>
        <a:ln>
          <a:solidFill>
            <a:schemeClr val="tx1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57B-434E-8926-D3B9B36B460C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1.1-1.2'!$F$8:$F$13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9F-4C45-87F3-F9943696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71040"/>
        <c:axId val="146108352"/>
      </c:lineChart>
      <c:catAx>
        <c:axId val="1460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108352"/>
        <c:crosses val="autoZero"/>
        <c:auto val="1"/>
        <c:lblAlgn val="ctr"/>
        <c:lblOffset val="100"/>
        <c:noMultiLvlLbl val="0"/>
      </c:catAx>
      <c:valAx>
        <c:axId val="14610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07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выпускников, получивших дипломы и прошедшие демонстрационный экзамен, чел. (включая филиалы)</a:t>
            </a:r>
          </a:p>
        </c:rich>
      </c:tx>
      <c:layout>
        <c:manualLayout>
          <c:xMode val="edge"/>
          <c:yMode val="edge"/>
          <c:x val="0.11752493618730235"/>
          <c:y val="2.1621621621621623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pPr>
                <a:solidFill>
                  <a:schemeClr val="accent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965-484D-A47E-B8B68FE7FE5C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1.1-1.2'!$G$8:$G$13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  <c:pt idx="5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F9-4C69-A9D0-52A6CD25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85920"/>
        <c:axId val="146110080"/>
      </c:lineChart>
      <c:catAx>
        <c:axId val="20398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110080"/>
        <c:crosses val="autoZero"/>
        <c:auto val="1"/>
        <c:lblAlgn val="ctr"/>
        <c:lblOffset val="100"/>
        <c:noMultiLvlLbl val="0"/>
      </c:catAx>
      <c:valAx>
        <c:axId val="14611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398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/>
              <a:t>Численность выпускников, получивших дипломы и прошедшие процедуру НОК, чел. (включая филиалы)</a:t>
            </a:r>
          </a:p>
        </c:rich>
      </c:tx>
      <c:layout>
        <c:manualLayout>
          <c:xMode val="edge"/>
          <c:yMode val="edge"/>
          <c:x val="0.11752493618730235"/>
          <c:y val="2.1621621621621623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1.1-1.2'!$B$8:$B$13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f>'Таб 1.1-1.2'!$H$8:$H$13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09-4562-8CE6-77D976E7A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86432"/>
        <c:axId val="146111808"/>
      </c:lineChart>
      <c:catAx>
        <c:axId val="2039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46111808"/>
        <c:crosses val="autoZero"/>
        <c:auto val="1"/>
        <c:lblAlgn val="ctr"/>
        <c:lblOffset val="100"/>
        <c:noMultiLvlLbl val="0"/>
      </c:catAx>
      <c:valAx>
        <c:axId val="1461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398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Инфорамционная</a:t>
            </a:r>
            <a:r>
              <a:rPr lang="ru-RU" sz="1200" baseline="0"/>
              <a:t> справка, чел.</a:t>
            </a:r>
            <a:endParaRPr lang="ru-RU" sz="1200"/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4D-44EE-B0AF-F780B4CF81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64D-44EE-B0AF-F780B4CF81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64D-44EE-B0AF-F780B4CF81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C64D-44EE-B0AF-F780B4CF8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'Таб 1.1-1.2'!$E$16:$H$16</c:f>
              <c:strCache>
                <c:ptCount val="4"/>
                <c:pt idx="0">
                  <c:v>Численность выпускников по специальности/профессии, получивших дипломы, чел.</c:v>
                </c:pt>
                <c:pt idx="1">
                  <c:v>В том числе, численность прошедших демонстрационный экзамен, чел.</c:v>
                </c:pt>
                <c:pt idx="2">
                  <c:v>В том числе, численность, прошедших независимую оценку квалификации, чел.</c:v>
                </c:pt>
                <c:pt idx="3">
                  <c:v>Численность трудоустроенных выпускников, чел.</c:v>
                </c:pt>
              </c:strCache>
            </c:strRef>
          </c:cat>
          <c:val>
            <c:numRef>
              <c:f>'Таб 1.1-1.2'!$E$204:$H$204</c:f>
              <c:numCache>
                <c:formatCode>General</c:formatCode>
                <c:ptCount val="4"/>
                <c:pt idx="0">
                  <c:v>216</c:v>
                </c:pt>
                <c:pt idx="1">
                  <c:v>78</c:v>
                </c:pt>
                <c:pt idx="2">
                  <c:v>0</c:v>
                </c:pt>
                <c:pt idx="3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B-4C00-9E05-99CADDE5B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987456"/>
        <c:axId val="204309632"/>
      </c:barChart>
      <c:catAx>
        <c:axId val="2039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309632"/>
        <c:crosses val="autoZero"/>
        <c:auto val="1"/>
        <c:lblAlgn val="ctr"/>
        <c:lblOffset val="100"/>
        <c:noMultiLvlLbl val="0"/>
      </c:catAx>
      <c:valAx>
        <c:axId val="20430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398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Распределение</a:t>
            </a:r>
            <a:r>
              <a:rPr lang="ru-RU" sz="1200" baseline="0"/>
              <a:t> </a:t>
            </a:r>
            <a:r>
              <a:rPr lang="ru-RU" sz="1200"/>
              <a:t>председателей ГЭК (специальности)</a:t>
            </a:r>
          </a:p>
        </c:rich>
      </c:tx>
      <c:layout/>
      <c:overlay val="0"/>
      <c:spPr>
        <a:noFill/>
        <a:ln>
          <a:solidFill>
            <a:sysClr val="windowText" lastClr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541679098946834"/>
          <c:y val="0.1620450568678915"/>
          <c:w val="0.33579684980458058"/>
          <c:h val="0.76307997958588514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F2-4E68-B8C7-2ADBD27C5C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8F2-4E68-B8C7-2ADBD27C5C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8F2-4E68-B8C7-2ADBD27C5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'Т3.1.,3.2.,4.1'!$C$5:$E$5</c:f>
              <c:strCache>
                <c:ptCount val="3"/>
                <c:pt idx="0">
                  <c:v>руководители/заместители руководителей, чел.</c:v>
                </c:pt>
                <c:pt idx="1">
                  <c:v>руководители структурных подразделений, чел.</c:v>
                </c:pt>
                <c:pt idx="2">
                  <c:v>прочие работники предприятий (организаций)</c:v>
                </c:pt>
              </c:strCache>
            </c:strRef>
          </c:cat>
          <c:val>
            <c:numRef>
              <c:f>'Т3.1.,3.2.,4.1'!$C$7:$E$7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AF2-4405-A759-EEB08646C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6C88-423D-ABE5-5DFDDF2DA3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C88-423D-ABE5-5DFDDF2DA3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C88-423D-ABE5-5DFDDF2DA32A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'Т3.1.,3.2.,4.1'!$C$5:$E$5</c15:sqref>
                        </c15:formulaRef>
                      </c:ext>
                    </c:extLst>
                    <c:strCache>
                      <c:ptCount val="3"/>
                      <c:pt idx="0">
                        <c:v>руководители/заместители руководителей, чел.</c:v>
                      </c:pt>
                      <c:pt idx="1">
                        <c:v>руководители структурных подразделений, чел.</c:v>
                      </c:pt>
                      <c:pt idx="2">
                        <c:v>прочие работники предприятий (организаций)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'Т3.1.,3.2.,4.1'!$C$6:$E$6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</c:v>
                      </c:pt>
                      <c:pt idx="1">
                        <c:v>5</c:v>
                      </c:pt>
                      <c:pt idx="2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C88-423D-ABE5-5DFDDF2DA32A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636682894401663"/>
          <c:y val="0.33346638961796449"/>
          <c:w val="0.37363317275037766"/>
          <c:h val="0.501429032488154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104773</xdr:colOff>
      <xdr:row>1</xdr:row>
      <xdr:rowOff>19049</xdr:rowOff>
    </xdr:from>
    <xdr:to>
      <xdr:col>9</xdr:col>
      <xdr:colOff>285750</xdr:colOff>
      <xdr:row>15</xdr:row>
      <xdr:rowOff>47625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15</xdr:row>
      <xdr:rowOff>57151</xdr:rowOff>
    </xdr:from>
    <xdr:to>
      <xdr:col>9</xdr:col>
      <xdr:colOff>295275</xdr:colOff>
      <xdr:row>22</xdr:row>
      <xdr:rowOff>180975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23</xdr:row>
      <xdr:rowOff>76200</xdr:rowOff>
    </xdr:from>
    <xdr:to>
      <xdr:col>9</xdr:col>
      <xdr:colOff>266700</xdr:colOff>
      <xdr:row>31</xdr:row>
      <xdr:rowOff>66675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477608</xdr:colOff>
      <xdr:row>17</xdr:row>
      <xdr:rowOff>95250</xdr:rowOff>
    </xdr:from>
    <xdr:to>
      <xdr:col>28</xdr:col>
      <xdr:colOff>381000</xdr:colOff>
      <xdr:row>31</xdr:row>
      <xdr:rowOff>95250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311603</xdr:colOff>
      <xdr:row>1</xdr:row>
      <xdr:rowOff>31297</xdr:rowOff>
    </xdr:from>
    <xdr:to>
      <xdr:col>18</xdr:col>
      <xdr:colOff>381000</xdr:colOff>
      <xdr:row>16</xdr:row>
      <xdr:rowOff>114300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352425</xdr:colOff>
      <xdr:row>17</xdr:row>
      <xdr:rowOff>57150</xdr:rowOff>
    </xdr:from>
    <xdr:to>
      <xdr:col>18</xdr:col>
      <xdr:colOff>409575</xdr:colOff>
      <xdr:row>31</xdr:row>
      <xdr:rowOff>57149</xdr:rowOff>
    </xdr:to>
    <xdr:graphicFrame macro="">
      <xdr:nvGraphicFramePr>
        <xdr:cNvPr id="7" name="Диаграмма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507546</xdr:colOff>
      <xdr:row>1</xdr:row>
      <xdr:rowOff>63953</xdr:rowOff>
    </xdr:from>
    <xdr:to>
      <xdr:col>28</xdr:col>
      <xdr:colOff>514349</xdr:colOff>
      <xdr:row>16</xdr:row>
      <xdr:rowOff>57150</xdr:rowOff>
    </xdr:to>
    <xdr:graphicFrame macro="">
      <xdr:nvGraphicFramePr>
        <xdr:cNvPr id="8" name="Диаграмма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119062</xdr:colOff>
      <xdr:row>33</xdr:row>
      <xdr:rowOff>81642</xdr:rowOff>
    </xdr:from>
    <xdr:to>
      <xdr:col>28</xdr:col>
      <xdr:colOff>523875</xdr:colOff>
      <xdr:row>47</xdr:row>
      <xdr:rowOff>154781</xdr:rowOff>
    </xdr:to>
    <xdr:graphicFrame macro="">
      <xdr:nvGraphicFramePr>
        <xdr:cNvPr id="9" name="Диаграмма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171789</xdr:colOff>
      <xdr:row>49</xdr:row>
      <xdr:rowOff>21545</xdr:rowOff>
    </xdr:from>
    <xdr:to>
      <xdr:col>14</xdr:col>
      <xdr:colOff>444500</xdr:colOff>
      <xdr:row>63</xdr:row>
      <xdr:rowOff>186531</xdr:rowOff>
    </xdr:to>
    <xdr:graphicFrame macro="">
      <xdr:nvGraphicFramePr>
        <xdr:cNvPr id="10" name="Диаграмма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174625</xdr:colOff>
      <xdr:row>49</xdr:row>
      <xdr:rowOff>79942</xdr:rowOff>
    </xdr:from>
    <xdr:to>
      <xdr:col>28</xdr:col>
      <xdr:colOff>238125</xdr:colOff>
      <xdr:row>63</xdr:row>
      <xdr:rowOff>156142</xdr:rowOff>
    </xdr:to>
    <xdr:graphicFrame macro="">
      <xdr:nvGraphicFramePr>
        <xdr:cNvPr id="11" name="Диаграмма 10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345281</xdr:colOff>
      <xdr:row>63</xdr:row>
      <xdr:rowOff>164418</xdr:rowOff>
    </xdr:from>
    <xdr:to>
      <xdr:col>14</xdr:col>
      <xdr:colOff>269874</xdr:colOff>
      <xdr:row>78</xdr:row>
      <xdr:rowOff>50118</xdr:rowOff>
    </xdr:to>
    <xdr:graphicFrame macro="">
      <xdr:nvGraphicFramePr>
        <xdr:cNvPr id="12" name="Диаграмма 1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365125</xdr:colOff>
      <xdr:row>63</xdr:row>
      <xdr:rowOff>167822</xdr:rowOff>
    </xdr:from>
    <xdr:to>
      <xdr:col>28</xdr:col>
      <xdr:colOff>476250</xdr:colOff>
      <xdr:row>78</xdr:row>
      <xdr:rowOff>53522</xdr:rowOff>
    </xdr:to>
    <xdr:graphicFrame macro="">
      <xdr:nvGraphicFramePr>
        <xdr:cNvPr id="13" name="Диаграмма 12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444500</xdr:colOff>
      <xdr:row>82</xdr:row>
      <xdr:rowOff>15875</xdr:rowOff>
    </xdr:from>
    <xdr:to>
      <xdr:col>14</xdr:col>
      <xdr:colOff>111125</xdr:colOff>
      <xdr:row>96</xdr:row>
      <xdr:rowOff>158750</xdr:rowOff>
    </xdr:to>
    <xdr:graphicFrame macro="">
      <xdr:nvGraphicFramePr>
        <xdr:cNvPr id="14" name="Диаграмма 13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174624</xdr:colOff>
      <xdr:row>82</xdr:row>
      <xdr:rowOff>31750</xdr:rowOff>
    </xdr:from>
    <xdr:to>
      <xdr:col>28</xdr:col>
      <xdr:colOff>444499</xdr:colOff>
      <xdr:row>97</xdr:row>
      <xdr:rowOff>19504</xdr:rowOff>
    </xdr:to>
    <xdr:graphicFrame macro="">
      <xdr:nvGraphicFramePr>
        <xdr:cNvPr id="15" name="Диаграмма 1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117930</xdr:colOff>
      <xdr:row>97</xdr:row>
      <xdr:rowOff>111125</xdr:rowOff>
    </xdr:from>
    <xdr:to>
      <xdr:col>14</xdr:col>
      <xdr:colOff>301625</xdr:colOff>
      <xdr:row>111</xdr:row>
      <xdr:rowOff>171450</xdr:rowOff>
    </xdr:to>
    <xdr:graphicFrame macro="">
      <xdr:nvGraphicFramePr>
        <xdr:cNvPr id="16" name="Диаграмма 1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587375</xdr:colOff>
      <xdr:row>97</xdr:row>
      <xdr:rowOff>122464</xdr:rowOff>
    </xdr:from>
    <xdr:to>
      <xdr:col>28</xdr:col>
      <xdr:colOff>412750</xdr:colOff>
      <xdr:row>111</xdr:row>
      <xdr:rowOff>182789</xdr:rowOff>
    </xdr:to>
    <xdr:graphicFrame macro="">
      <xdr:nvGraphicFramePr>
        <xdr:cNvPr id="17" name="Диаграмма 1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47626</xdr:colOff>
      <xdr:row>115</xdr:row>
      <xdr:rowOff>65768</xdr:rowOff>
    </xdr:from>
    <xdr:to>
      <xdr:col>15</xdr:col>
      <xdr:colOff>174626</xdr:colOff>
      <xdr:row>129</xdr:row>
      <xdr:rowOff>141968</xdr:rowOff>
    </xdr:to>
    <xdr:graphicFrame macro="">
      <xdr:nvGraphicFramePr>
        <xdr:cNvPr id="18" name="Диаграмма 17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222250</xdr:colOff>
      <xdr:row>115</xdr:row>
      <xdr:rowOff>47625</xdr:rowOff>
    </xdr:from>
    <xdr:to>
      <xdr:col>28</xdr:col>
      <xdr:colOff>571500</xdr:colOff>
      <xdr:row>129</xdr:row>
      <xdr:rowOff>142875</xdr:rowOff>
    </xdr:to>
    <xdr:graphicFrame macro="">
      <xdr:nvGraphicFramePr>
        <xdr:cNvPr id="19" name="Диаграмма 18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206373</xdr:colOff>
      <xdr:row>130</xdr:row>
      <xdr:rowOff>154667</xdr:rowOff>
    </xdr:from>
    <xdr:to>
      <xdr:col>12</xdr:col>
      <xdr:colOff>269874</xdr:colOff>
      <xdr:row>145</xdr:row>
      <xdr:rowOff>40367</xdr:rowOff>
    </xdr:to>
    <xdr:graphicFrame macro="">
      <xdr:nvGraphicFramePr>
        <xdr:cNvPr id="20" name="Диаграмма 19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412750</xdr:colOff>
      <xdr:row>130</xdr:row>
      <xdr:rowOff>63499</xdr:rowOff>
    </xdr:from>
    <xdr:to>
      <xdr:col>28</xdr:col>
      <xdr:colOff>555625</xdr:colOff>
      <xdr:row>145</xdr:row>
      <xdr:rowOff>111124</xdr:rowOff>
    </xdr:to>
    <xdr:graphicFrame macro="">
      <xdr:nvGraphicFramePr>
        <xdr:cNvPr id="21" name="Диаграмма 20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57150</xdr:colOff>
      <xdr:row>147</xdr:row>
      <xdr:rowOff>38100</xdr:rowOff>
    </xdr:from>
    <xdr:to>
      <xdr:col>9</xdr:col>
      <xdr:colOff>400050</xdr:colOff>
      <xdr:row>166</xdr:row>
      <xdr:rowOff>76200</xdr:rowOff>
    </xdr:to>
    <xdr:graphicFrame macro="">
      <xdr:nvGraphicFramePr>
        <xdr:cNvPr id="43" name="Диаграмма 4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495300</xdr:colOff>
      <xdr:row>147</xdr:row>
      <xdr:rowOff>76200</xdr:rowOff>
    </xdr:from>
    <xdr:to>
      <xdr:col>28</xdr:col>
      <xdr:colOff>495300</xdr:colOff>
      <xdr:row>166</xdr:row>
      <xdr:rowOff>57150</xdr:rowOff>
    </xdr:to>
    <xdr:graphicFrame macro="">
      <xdr:nvGraphicFramePr>
        <xdr:cNvPr id="44" name="Диаграмма 43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95250</xdr:colOff>
      <xdr:row>168</xdr:row>
      <xdr:rowOff>19050</xdr:rowOff>
    </xdr:from>
    <xdr:to>
      <xdr:col>23</xdr:col>
      <xdr:colOff>514350</xdr:colOff>
      <xdr:row>184</xdr:row>
      <xdr:rowOff>95250</xdr:rowOff>
    </xdr:to>
    <xdr:graphicFrame macro="">
      <xdr:nvGraphicFramePr>
        <xdr:cNvPr id="48" name="Диаграмма 47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261256</xdr:colOff>
      <xdr:row>186</xdr:row>
      <xdr:rowOff>146050</xdr:rowOff>
    </xdr:from>
    <xdr:to>
      <xdr:col>13</xdr:col>
      <xdr:colOff>294066</xdr:colOff>
      <xdr:row>205</xdr:row>
      <xdr:rowOff>13632</xdr:rowOff>
    </xdr:to>
    <xdr:graphicFrame macro="">
      <xdr:nvGraphicFramePr>
        <xdr:cNvPr id="49" name="Диаграмма 48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18</xdr:col>
      <xdr:colOff>84212</xdr:colOff>
      <xdr:row>186</xdr:row>
      <xdr:rowOff>166310</xdr:rowOff>
    </xdr:from>
    <xdr:to>
      <xdr:col>27</xdr:col>
      <xdr:colOff>174172</xdr:colOff>
      <xdr:row>205</xdr:row>
      <xdr:rowOff>33892</xdr:rowOff>
    </xdr:to>
    <xdr:graphicFrame macro="">
      <xdr:nvGraphicFramePr>
        <xdr:cNvPr id="50" name="Диаграмма 49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54;&#1055;&#1055;/&#1040;&#1085;&#1072;&#1083;&#1080;&#1090;&#1080;&#1082;&#1072;/&#1043;&#1088;&#1080;&#1075;&#1086;&#1088;&#1100;&#1077;&#1074;/&#1043;&#1048;&#1040;%202023/&#1075;&#1080;&#1072;%20&#1088;&#1072;&#1073;&#1086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фессии и специальности"/>
      <sheetName val="Итог таб для бумаж отчет"/>
      <sheetName val="диаграммы"/>
      <sheetName val="списки"/>
      <sheetName val="Справочно(прошлый год)"/>
      <sheetName val="Таб 1.1"/>
      <sheetName val="Таб 1.2"/>
      <sheetName val="Таб 3.1"/>
      <sheetName val="Таб 3.2"/>
      <sheetName val="Таб 4.1"/>
      <sheetName val="Таб 5.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K2" t="str">
            <v>Алапаевский многопрофильный техникум</v>
          </cell>
        </row>
        <row r="3">
          <cell r="K3" t="str">
            <v>Артемовский колледж точного приборостроения</v>
          </cell>
        </row>
        <row r="4">
          <cell r="K4" t="str">
            <v>Артинский агропромышленный техникум</v>
          </cell>
        </row>
        <row r="5">
          <cell r="K5" t="str">
            <v>Асбестовский политехникум</v>
          </cell>
        </row>
        <row r="6">
          <cell r="K6" t="str">
            <v>Баранчинский электромеханический техникум</v>
          </cell>
        </row>
        <row r="7">
          <cell r="K7" t="str">
            <v>Белоярский многопрофильный техникум</v>
          </cell>
        </row>
        <row r="8">
          <cell r="K8" t="str">
            <v>Берёзовский техникум Профи</v>
          </cell>
        </row>
        <row r="9">
          <cell r="K9" t="str">
            <v xml:space="preserve">Богдановичский политехникум </v>
          </cell>
        </row>
        <row r="10">
          <cell r="K10" t="str">
            <v>Верхнепышминский механико-технологический техникум Юность</v>
          </cell>
        </row>
        <row r="11">
          <cell r="K11" t="str">
            <v>Верхнесалдинский авиаметаллургический колледж им. А.А. Евстигнеева</v>
          </cell>
        </row>
        <row r="12">
          <cell r="K12" t="str">
            <v>Верхнесинячихинский агропромышленный техникум</v>
          </cell>
        </row>
        <row r="13">
          <cell r="K13" t="str">
            <v>Верхнетуринский механический техникум</v>
          </cell>
        </row>
        <row r="14">
          <cell r="K14" t="str">
            <v>Высокогорский многопрофильный техникум</v>
          </cell>
        </row>
        <row r="15">
          <cell r="K15" t="str">
            <v>Екатеринбургский автомобильно-дорожный колледж</v>
          </cell>
        </row>
        <row r="16">
          <cell r="K16" t="str">
            <v>Екатеринбургский колледж транспортного строительства</v>
          </cell>
        </row>
        <row r="17">
          <cell r="K17" t="str">
            <v>Екатеринбургский монтажный колледж</v>
          </cell>
        </row>
        <row r="18">
          <cell r="K18" t="str">
            <v>Екатеринбургский политехникум</v>
          </cell>
        </row>
        <row r="19">
          <cell r="K19" t="str">
            <v>Екатеринбургский промышленно-технологический техникум им. В.М.Курочкина</v>
          </cell>
        </row>
        <row r="20">
          <cell r="K20" t="str">
            <v>Екатеринбургский техникум Автоматика</v>
          </cell>
        </row>
        <row r="21">
          <cell r="K21" t="str">
            <v>Екатеринбургский техникум отраслевых технологий и сервиса</v>
          </cell>
        </row>
        <row r="22">
          <cell r="K22" t="str">
            <v>Екатеринбургский техникум химического машиностроения</v>
          </cell>
        </row>
        <row r="23">
          <cell r="K23" t="str">
            <v>Екатеринбургский торгово-экономический техникум</v>
          </cell>
        </row>
        <row r="24">
          <cell r="K24" t="str">
            <v>Екатеринбургский экономико-технологический колледж</v>
          </cell>
        </row>
        <row r="25">
          <cell r="K25" t="str">
            <v>Екатеринбургский энергетический техникум</v>
          </cell>
        </row>
        <row r="26">
          <cell r="K26" t="str">
            <v>Ирбитский аграрный техникум</v>
          </cell>
        </row>
        <row r="27">
          <cell r="K27" t="str">
            <v>Ирбитский гуманитарный колледж</v>
          </cell>
        </row>
        <row r="28">
          <cell r="K28" t="str">
            <v>Ирбитский мотоциклетный техникум</v>
          </cell>
        </row>
        <row r="29">
          <cell r="K29" t="str">
            <v>Ирбитский политехникум</v>
          </cell>
        </row>
        <row r="30">
          <cell r="K30" t="str">
            <v>Исовский геологоразведочный техникум</v>
          </cell>
        </row>
        <row r="31">
          <cell r="K31" t="str">
            <v>Каменск-Уральский агропромышленный техникум</v>
          </cell>
        </row>
        <row r="32">
          <cell r="K32" t="str">
            <v>Каменск-Уральский педагогический колледж</v>
          </cell>
        </row>
        <row r="33">
          <cell r="K33" t="str">
            <v>Каменск-Уральский политехнический колледж</v>
          </cell>
        </row>
        <row r="34">
          <cell r="K34" t="str">
            <v>Каменск-Уральский радиотехнический техникум</v>
          </cell>
        </row>
        <row r="35">
          <cell r="K35" t="str">
            <v>Каменск-Уральский техникум торговли и сервиса</v>
          </cell>
        </row>
        <row r="36">
          <cell r="K36" t="str">
            <v>Камышловский гуманитарно-технологический техникум</v>
          </cell>
        </row>
        <row r="37">
          <cell r="K37" t="str">
            <v>Камышловский педагогический колледж</v>
          </cell>
        </row>
        <row r="38">
          <cell r="K38" t="str">
            <v>Камышловский техникум промышленности и транспорта</v>
          </cell>
        </row>
        <row r="39">
          <cell r="K39" t="str">
            <v>Карпинский машиностроительный техникум</v>
          </cell>
        </row>
        <row r="40">
          <cell r="K40" t="str">
            <v>Качканарский горно-промышленный колледж</v>
          </cell>
        </row>
        <row r="41">
          <cell r="K41" t="str">
            <v>Колледж управления и сервиса Стиль</v>
          </cell>
        </row>
        <row r="42">
          <cell r="K42" t="str">
            <v>Краснотурьинский индустриальный колледж</v>
          </cell>
        </row>
        <row r="43">
          <cell r="K43" t="str">
            <v>Краснотурьинский политехникум</v>
          </cell>
        </row>
        <row r="44">
          <cell r="K44" t="str">
            <v>Красноуральский многопрофильный техникум</v>
          </cell>
        </row>
        <row r="45">
          <cell r="K45" t="str">
            <v>Красноуфимский аграрный колледж</v>
          </cell>
        </row>
        <row r="46">
          <cell r="K46" t="str">
            <v>Красноуфимский многопрофильный техникум</v>
          </cell>
        </row>
        <row r="47">
          <cell r="K47" t="str">
            <v>Красноуфимский педагогический колледж</v>
          </cell>
        </row>
        <row r="48">
          <cell r="K48" t="str">
            <v>Нижнетагильский горно-металлургический колледж имени Е.А. и М.Е. Черепановых</v>
          </cell>
        </row>
        <row r="49">
          <cell r="K49" t="str">
            <v>Нижнетагильский государственный профессиональный колледж имени Никиты Акинфиевича Демидова</v>
          </cell>
        </row>
        <row r="50">
          <cell r="K50" t="str">
            <v>Нижнетагильский железнодорожный техникум</v>
          </cell>
        </row>
        <row r="51">
          <cell r="K51" t="str">
            <v>Нижнетагильский педагогический колледж № 1</v>
          </cell>
        </row>
        <row r="52">
          <cell r="K52" t="str">
            <v>Нижнетагильский педагогический колледж № 2</v>
          </cell>
        </row>
        <row r="53">
          <cell r="K53" t="str">
            <v>Нижнетагильский строительный колледж</v>
          </cell>
        </row>
        <row r="54">
          <cell r="K54" t="str">
            <v>Нижнетагильский техникум металлообрабатывающих производств и сервиса</v>
          </cell>
        </row>
        <row r="55">
          <cell r="K55" t="str">
            <v>Нижнетагильский торгово-экономический колледж</v>
          </cell>
        </row>
        <row r="56">
          <cell r="K56" t="str">
            <v>Новоуральский технологический колледж</v>
          </cell>
        </row>
        <row r="57">
          <cell r="K57" t="str">
            <v>Областной техникум дизайна и сервиса</v>
          </cell>
        </row>
        <row r="58">
          <cell r="K58" t="str">
            <v>Первоуральский металлургический колледж</v>
          </cell>
        </row>
        <row r="59">
          <cell r="K59" t="str">
            <v>Первоуральский политехникум</v>
          </cell>
        </row>
        <row r="60">
          <cell r="K60" t="str">
            <v>Полевской многопрофильный техникум им. В.И. Назарова</v>
          </cell>
        </row>
        <row r="61">
          <cell r="K61" t="str">
            <v>Полипрофильный техникум им. О. В. Терёшкина</v>
          </cell>
        </row>
        <row r="62">
          <cell r="K62" t="str">
            <v>Ревдинский многопрофильный техникум</v>
          </cell>
        </row>
        <row r="63">
          <cell r="K63" t="str">
            <v>Ревдинский педагогический колледж</v>
          </cell>
        </row>
        <row r="64">
          <cell r="K64" t="str">
            <v>Режевской политехникум</v>
          </cell>
        </row>
        <row r="65">
          <cell r="K65" t="str">
            <v>Свердловский областной педагогический колледж</v>
          </cell>
        </row>
        <row r="66">
          <cell r="K66" t="str">
            <v>Северный педагогический колледж</v>
          </cell>
        </row>
        <row r="67">
          <cell r="K67" t="str">
            <v>Североуральский политехникум</v>
          </cell>
        </row>
        <row r="68">
          <cell r="K68" t="str">
            <v>Сергинский многопрофильный техникум</v>
          </cell>
        </row>
        <row r="69">
          <cell r="K69" t="str">
            <v>Серовский металлургический техникум</v>
          </cell>
        </row>
        <row r="70">
          <cell r="K70" t="str">
            <v>Серовский политехнический техникум</v>
          </cell>
        </row>
        <row r="71">
          <cell r="K71" t="str">
            <v>Серовский техникум сферы обслуживания и питания</v>
          </cell>
        </row>
        <row r="72">
          <cell r="K72" t="str">
            <v>Слободотуринский аграрно-экономический техникум</v>
          </cell>
        </row>
        <row r="73">
          <cell r="K73" t="str">
            <v>Социально-профессиональный техникум Строитель</v>
          </cell>
        </row>
        <row r="74">
          <cell r="K74" t="str">
            <v>Сухоложский многопрофильный техникум</v>
          </cell>
        </row>
        <row r="75">
          <cell r="K75" t="str">
            <v xml:space="preserve">Сысертский социально-экономический техникум Родник </v>
          </cell>
        </row>
        <row r="76">
          <cell r="K76" t="str">
            <v>Тавдинский техникум им. А.А.Елохина</v>
          </cell>
        </row>
        <row r="77">
          <cell r="K77" t="str">
            <v>Талицкий лесотехнический колледж им. Н.И. Кузнецова</v>
          </cell>
        </row>
        <row r="78">
          <cell r="K78" t="str">
            <v>Техникум индустрии питания и услуг Кулинар</v>
          </cell>
        </row>
        <row r="79">
          <cell r="K79" t="str">
            <v>Туринский многопрофильный техникум</v>
          </cell>
        </row>
        <row r="80">
          <cell r="K80" t="str">
            <v>Уральский горнозаводской колледж имени Демидовых</v>
          </cell>
        </row>
        <row r="81">
          <cell r="K81" t="str">
            <v>Уральский государственный колледж имени И.И. Ползунова</v>
          </cell>
        </row>
        <row r="82">
          <cell r="K82" t="str">
            <v>Уральский железнодорожный техникум</v>
          </cell>
        </row>
        <row r="83">
          <cell r="K83" t="str">
            <v xml:space="preserve">Уральский колледж бизнеса, управления и технологии красоты </v>
          </cell>
        </row>
        <row r="84">
          <cell r="K84" t="str">
            <v>Уральский колледж строительства, архитектуры и предпринимательства</v>
          </cell>
        </row>
        <row r="85">
          <cell r="K85" t="str">
            <v>Уральский колледж технологий и предпринимательства</v>
          </cell>
        </row>
        <row r="86">
          <cell r="K86" t="str">
            <v>Уральский политехнический колледж - Межрегиональный центр компетенций</v>
          </cell>
        </row>
        <row r="87">
          <cell r="K87" t="str">
            <v>Уральский радиотехнический колледж им. А.С. Попова</v>
          </cell>
        </row>
        <row r="88">
          <cell r="K88" t="str">
            <v>Уральский техникум автомобильного транспорта и сервиса</v>
          </cell>
        </row>
        <row r="89">
          <cell r="K89" t="str">
            <v>Уральский техникум Рифей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3" name="т1.1" displayName="т1.1" ref="A1:J441" totalsRowShown="0" headerRowDxfId="84" dataDxfId="82" headerRowBorderDxfId="83" tableBorderDxfId="81" totalsRowBorderDxfId="80">
  <autoFilter ref="A1:J441"/>
  <sortState ref="A2:J407">
    <sortCondition ref="A1:A441"/>
  </sortState>
  <tableColumns count="10">
    <tableColumn id="1" name="Наименование ОО" dataDxfId="79"/>
    <tableColumn id="2" name="Столбец1" dataDxfId="78">
      <calculatedColumnFormula>VLOOKUP(т1.1[[#This Row],[Наименование ОО]],[1]списки!$K$2:$K$89,1,FALSE)</calculatedColumnFormula>
    </tableColumn>
    <tableColumn id="3" name="Учебный год" dataDxfId="77"/>
    <tableColumn id="10" name="Столбец2" dataDxfId="76"/>
    <tableColumn id="4" name="Общее количество выпускников, получивших дипломы, включая филиалы, при наличии), чел." dataDxfId="75"/>
    <tableColumn id="5" name="В том числе, общее количество выпускников, получивших дипломы, (только филиалы), чел." dataDxfId="74"/>
    <tableColumn id="6" name="В том числе, численность выпускников, получивших дипломы с отличием, чел." dataDxfId="73"/>
    <tableColumn id="7" name="В том числе, численность выпускников получивших дипломы по наиболее востребованным на рынке труда, новым и перспективным профессиям и специальностям, требующих среднего профессионального образования (Топ 50), чел." dataDxfId="72"/>
    <tableColumn id="8" name="В том числе, численность выпускников, получивших дипломы и прошедшие демонстрационный экзамен, чел." dataDxfId="71"/>
    <tableColumn id="9" name="В том числе, численность выпускников, получивших дипломы и прошедшие процедуру НОК, чел." dataDxfId="7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професс" displayName="професс" ref="A6:AD405" totalsRowShown="0" headerRowDxfId="69" headerRowBorderDxfId="68" tableBorderDxfId="67" totalsRowBorderDxfId="66">
  <autoFilter ref="A6:AD405"/>
  <tableColumns count="30">
    <tableColumn id="1" name="Код/Наименование профессии (выберите из списка)" dataDxfId="65"/>
    <tableColumn id="2" name="Укрупненная группа" dataDxfId="64">
      <calculatedColumnFormula>IF(ISBLANK(A7),"",VLOOKUP(A7,'разн. списки'!$I$3:$J$222,2,FALSE))</calculatedColumnFormula>
    </tableColumn>
    <tableColumn id="3" name="Форма обучения" dataDxfId="63"/>
    <tableColumn id="4" name="Бюджет/Внебюджет" dataDxfId="62"/>
    <tableColumn id="6" name="Количество выпускников по профессии" dataDxfId="61">
      <calculatedColumnFormula>SUM(F7:H7)</calculatedColumnFormula>
    </tableColumn>
    <tableColumn id="7" name="Из столбца 6 Численность обучающихся, выполнявших  выпускную квалификационную работу в виде демонстрационного экзамена, чел." dataDxfId="60"/>
    <tableColumn id="8" name="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" dataDxfId="59"/>
    <tableColumn id="9" name="Из столбца 6 Численность обучающихся, выполнявших  выпускную квалификационную работу в виде выпускной практической квалификационной работы и письменной экзаменационной работы, при этом практическая квалификационная работа проводится в виде демонстрационно" dataDxfId="58"/>
    <tableColumn id="14" name="отлично (ВКР)" dataDxfId="57"/>
    <tableColumn id="15" name="хорошо (ВКР)" dataDxfId="56"/>
    <tableColumn id="12" name="удовлетворительно (ВКР)" dataDxfId="55"/>
    <tableColumn id="13" name="Неудовлетворительно (ВКР)" dataDxfId="54"/>
    <tableColumn id="18" name="отлично (ГЭ)" dataDxfId="53"/>
    <tableColumn id="19" name="хорошо (ГЭ)" dataDxfId="52"/>
    <tableColumn id="16" name="удовлетворительно (ГЭ)" dataDxfId="51"/>
    <tableColumn id="17" name="Неудовлетворительно (ГЭ)" dataDxfId="50"/>
    <tableColumn id="23" name="отлично (ДЭ)БУ" dataDxfId="49"/>
    <tableColumn id="24" name="хорошо ((ДЭ)БУ" dataDxfId="48"/>
    <tableColumn id="25" name="удовлетворительно (ДЭ)БУ" dataDxfId="47"/>
    <tableColumn id="26" name="Неудовлетворительно (ДЭ)БУ" dataDxfId="46"/>
    <tableColumn id="27" name="отлично (ДЭ)ПУ" dataDxfId="45"/>
    <tableColumn id="28" name="хорошо (ДЭ)ПУ" dataDxfId="44"/>
    <tableColumn id="29" name="удовлетворительно (ДЭ)ПУ" dataDxfId="43"/>
    <tableColumn id="30" name="Неудовлетворительно (ДЭ)ПУ" dataDxfId="42"/>
    <tableColumn id="21" name="отлично (ГИА ИТОГ)" dataDxfId="41"/>
    <tableColumn id="22" name="хорошо (ГИА ИТОГ)" dataDxfId="40"/>
    <tableColumn id="5" name="удовлетворительно (ГИА ИТОГ)" dataDxfId="39"/>
    <tableColumn id="20" name="Неудовлетворительно (ГИА ИТОГ)" dataDxfId="38"/>
    <tableColumn id="10" name="Наименование компетенции демонстрационного экзамена" dataDxfId="37"/>
    <tableColumn id="11" name="Количество студентов прошедших демонстрационный экзамен по каждой компетенции в рамках ГИА, чел.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Спец" displayName="Спец" ref="A6:AG573" totalsRowShown="0" headerRowDxfId="35" headerRowBorderDxfId="34" tableBorderDxfId="33">
  <autoFilter ref="A6:AG573"/>
  <tableColumns count="33">
    <tableColumn id="1" name="Код/Наименование специальности" dataDxfId="32"/>
    <tableColumn id="2" name="Укрупненная группа" dataDxfId="31">
      <calculatedColumnFormula>IF(ISBLANK(A7),"",VLOOKUP(A7,'разн. списки'!$N$3:$O$274,2,FALSE))</calculatedColumnFormula>
    </tableColumn>
    <tableColumn id="3" name="Форма обучения" dataDxfId="30"/>
    <tableColumn id="4" name="Бюджет/Внебюджет" dataDxfId="29"/>
    <tableColumn id="6" name="Количество выпускников по специальности, чел" dataDxfId="28">
      <calculatedColumnFormula>SUM(F7:J7)</calculatedColumnFormula>
    </tableColumn>
    <tableColumn id="7" name="Численность обучающихся, выполнявших   выпускную квалификационную работу в виде дипломной работы (дипломного проекта), чел." dataDxfId="27"/>
    <tableColumn id="33" name="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Базового уровня" dataDxfId="26"/>
    <tableColumn id="8" name="Численность обучающихся, выполнявших   выпускную квалификационную работу в виде дипломной работы (дипломного проекта) и демонстрационного экзамена, чел. ДЭ Профильного уровня" dataDxfId="25"/>
    <tableColumn id="9" name="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, чел." dataDxfId="24"/>
    <tableColumn id="10" name="Численность обучающихся, выполнявших   выпускную квалификационную работу в виде дипломной работы (дипломного проекта) и сдававших государственный экзамен в виде демонстрационного экзамена, чел." dataDxfId="23"/>
    <tableColumn id="11" name="Численность обучающихся, сдававших государственный экзамен, чел." dataDxfId="22"/>
    <tableColumn id="21" name="отлично (ВКР)" dataDxfId="21"/>
    <tableColumn id="22" name="хорошо (ВКР)" dataDxfId="20"/>
    <tableColumn id="23" name="удовлетворительно (ВКР)" dataDxfId="19"/>
    <tableColumn id="24" name="Неудовлетворительно (ВКР)" dataDxfId="18"/>
    <tableColumn id="19" name="отлично (ГЭ)" dataDxfId="17"/>
    <tableColumn id="20" name="хорошо (ГЭ" dataDxfId="16"/>
    <tableColumn id="17" name="удовлетворительно  (ГЭ)" dataDxfId="15"/>
    <tableColumn id="18" name="Неудовлетворительно (ГЭ)" dataDxfId="14"/>
    <tableColumn id="29" name="отлично (ДЭ)БУ" dataDxfId="13"/>
    <tableColumn id="30" name="хорошо ((ДЭ)БУ" dataDxfId="12"/>
    <tableColumn id="31" name="удовлетворительно (ДЭ)БУ" dataDxfId="11"/>
    <tableColumn id="32" name="Неудовлетворительно (ДЭ)БУ" dataDxfId="10"/>
    <tableColumn id="25" name="отлично (ДЭ)ПУ" dataDxfId="9"/>
    <tableColumn id="26" name="хорошо (ДЭ)ПУ" dataDxfId="8"/>
    <tableColumn id="27" name="удовлетворительно (ДЭ)ПУ" dataDxfId="7"/>
    <tableColumn id="28" name="Неудовлетворительно (ДЭ)ПУ" dataDxfId="6"/>
    <tableColumn id="15" name="отлично (ГИА ИТОГ)" dataDxfId="5"/>
    <tableColumn id="16" name="хорошо (ГИА ИТОГ)" dataDxfId="4"/>
    <tableColumn id="5" name="удовлетворительно (ГИА ИТОГ)" dataDxfId="3"/>
    <tableColumn id="14" name="Неудовлетворительно (ГИА ИТОГ)" dataDxfId="2"/>
    <tableColumn id="12" name="Наименование компетенции демонстрационного экзамена" dataDxfId="1"/>
    <tableColumn id="13" name="Количество студентов прошедших демонстрационный экзамен по каждой компетенции в рамках ГИА, чел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ase.garant.ru/70733356/" TargetMode="External"/><Relationship Id="rId1" Type="http://schemas.openxmlformats.org/officeDocument/2006/relationships/hyperlink" Target="https://base.garant.ru/70703154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441"/>
  <sheetViews>
    <sheetView topLeftCell="B1" workbookViewId="0">
      <selection activeCell="E22" sqref="E22"/>
    </sheetView>
  </sheetViews>
  <sheetFormatPr defaultColWidth="20" defaultRowHeight="15" x14ac:dyDescent="0.25"/>
  <cols>
    <col min="1" max="1" width="85.5703125" style="113" customWidth="1"/>
    <col min="2" max="2" width="43.85546875" style="113" customWidth="1"/>
    <col min="3" max="16384" width="20" style="113"/>
  </cols>
  <sheetData>
    <row r="1" spans="1:14" ht="76.5" customHeight="1" x14ac:dyDescent="0.25">
      <c r="A1" s="109" t="s">
        <v>658</v>
      </c>
      <c r="B1" s="109" t="s">
        <v>659</v>
      </c>
      <c r="C1" s="110" t="s">
        <v>614</v>
      </c>
      <c r="D1" s="110" t="s">
        <v>660</v>
      </c>
      <c r="E1" s="111" t="s">
        <v>616</v>
      </c>
      <c r="F1" s="111" t="s">
        <v>642</v>
      </c>
      <c r="G1" s="111" t="s">
        <v>617</v>
      </c>
      <c r="H1" s="111" t="s">
        <v>618</v>
      </c>
      <c r="I1" s="111" t="s">
        <v>619</v>
      </c>
      <c r="J1" s="112" t="s">
        <v>644</v>
      </c>
      <c r="L1"/>
      <c r="M1" t="s">
        <v>1199</v>
      </c>
      <c r="N1" t="s">
        <v>1200</v>
      </c>
    </row>
    <row r="2" spans="1:14" x14ac:dyDescent="0.25">
      <c r="A2" s="114" t="s">
        <v>661</v>
      </c>
      <c r="B2" s="114" t="str">
        <f>VLOOKUP(т1.1[[#This Row],[Наименование ОО]],[1]списки!$K$2:$K$89,1,FALSE)</f>
        <v>Алапаевский многопрофильный техникум</v>
      </c>
      <c r="C2" s="115" t="s">
        <v>662</v>
      </c>
      <c r="D2" s="115" t="s">
        <v>663</v>
      </c>
      <c r="E2" s="115">
        <v>212</v>
      </c>
      <c r="F2" s="115">
        <v>0</v>
      </c>
      <c r="G2" s="115">
        <v>14</v>
      </c>
      <c r="H2" s="115">
        <v>0</v>
      </c>
      <c r="I2" s="115">
        <v>0</v>
      </c>
      <c r="J2" s="116">
        <v>0</v>
      </c>
      <c r="L2" s="121" t="s">
        <v>661</v>
      </c>
      <c r="M2">
        <v>297</v>
      </c>
      <c r="N2">
        <v>4</v>
      </c>
    </row>
    <row r="3" spans="1:14" x14ac:dyDescent="0.25">
      <c r="A3" s="114" t="s">
        <v>661</v>
      </c>
      <c r="B3" s="114" t="str">
        <f>VLOOKUP(т1.1[[#This Row],[Наименование ОО]],[1]списки!$K$2:$K$89,1,FALSE)</f>
        <v>Алапаевский многопрофильный техникум</v>
      </c>
      <c r="C3" s="115" t="s">
        <v>664</v>
      </c>
      <c r="D3" s="115" t="s">
        <v>665</v>
      </c>
      <c r="E3" s="115">
        <v>313</v>
      </c>
      <c r="F3" s="115">
        <v>0</v>
      </c>
      <c r="G3" s="115">
        <v>22</v>
      </c>
      <c r="H3" s="115">
        <v>0</v>
      </c>
      <c r="I3" s="115">
        <v>6</v>
      </c>
      <c r="J3" s="116">
        <v>0</v>
      </c>
      <c r="L3" s="121" t="s">
        <v>672</v>
      </c>
      <c r="M3">
        <v>90</v>
      </c>
      <c r="N3">
        <v>4</v>
      </c>
    </row>
    <row r="4" spans="1:14" x14ac:dyDescent="0.25">
      <c r="A4" s="114" t="s">
        <v>661</v>
      </c>
      <c r="B4" s="114" t="str">
        <f>VLOOKUP(т1.1[[#This Row],[Наименование ОО]],[1]списки!$K$2:$K$89,1,FALSE)</f>
        <v>Алапаевский многопрофильный техникум</v>
      </c>
      <c r="C4" s="115" t="s">
        <v>666</v>
      </c>
      <c r="D4" s="115" t="s">
        <v>667</v>
      </c>
      <c r="E4" s="115">
        <v>220</v>
      </c>
      <c r="F4" s="115">
        <v>0</v>
      </c>
      <c r="G4" s="115">
        <v>18</v>
      </c>
      <c r="H4" s="115">
        <v>0</v>
      </c>
      <c r="I4" s="115">
        <v>0</v>
      </c>
      <c r="J4" s="116">
        <v>0</v>
      </c>
      <c r="L4" s="121" t="s">
        <v>678</v>
      </c>
      <c r="M4">
        <v>0</v>
      </c>
      <c r="N4">
        <v>0</v>
      </c>
    </row>
    <row r="5" spans="1:14" x14ac:dyDescent="0.25">
      <c r="A5" s="114" t="s">
        <v>661</v>
      </c>
      <c r="B5" s="114" t="str">
        <f>VLOOKUP(т1.1[[#This Row],[Наименование ОО]],[1]списки!$K$2:$K$89,1,FALSE)</f>
        <v>Алапаевский многопрофильный техникум</v>
      </c>
      <c r="C5" s="115" t="s">
        <v>668</v>
      </c>
      <c r="D5" s="115" t="s">
        <v>669</v>
      </c>
      <c r="E5" s="115">
        <v>301</v>
      </c>
      <c r="F5" s="115">
        <v>0</v>
      </c>
      <c r="G5" s="115">
        <v>23</v>
      </c>
      <c r="H5" s="115">
        <v>0</v>
      </c>
      <c r="I5" s="115">
        <v>0</v>
      </c>
      <c r="J5" s="116">
        <v>0</v>
      </c>
      <c r="L5" s="121" t="s">
        <v>684</v>
      </c>
      <c r="M5">
        <v>280</v>
      </c>
      <c r="N5">
        <v>1</v>
      </c>
    </row>
    <row r="6" spans="1:14" x14ac:dyDescent="0.25">
      <c r="A6" s="114" t="s">
        <v>661</v>
      </c>
      <c r="B6" s="114" t="str">
        <f>VLOOKUP(т1.1[[#This Row],[Наименование ОО]],[1]списки!$K$2:$K$89,1,FALSE)</f>
        <v>Алапаевский многопрофильный техникум</v>
      </c>
      <c r="C6" s="115" t="s">
        <v>670</v>
      </c>
      <c r="D6" s="115" t="s">
        <v>671</v>
      </c>
      <c r="E6" s="115">
        <v>254</v>
      </c>
      <c r="F6" s="115">
        <v>0</v>
      </c>
      <c r="G6" s="115">
        <v>15</v>
      </c>
      <c r="H6" s="115">
        <v>0</v>
      </c>
      <c r="I6" s="115">
        <v>30</v>
      </c>
      <c r="J6" s="116">
        <v>0</v>
      </c>
      <c r="L6" s="121" t="s">
        <v>690</v>
      </c>
      <c r="M6">
        <v>128</v>
      </c>
      <c r="N6">
        <v>1</v>
      </c>
    </row>
    <row r="7" spans="1:14" x14ac:dyDescent="0.25">
      <c r="A7" s="114" t="s">
        <v>672</v>
      </c>
      <c r="B7" s="114" t="str">
        <f>VLOOKUP(т1.1[[#This Row],[Наименование ОО]],[1]списки!$K$2:$K$89,1,FALSE)</f>
        <v>Артемовский колледж точного приборостроения</v>
      </c>
      <c r="C7" s="115" t="s">
        <v>662</v>
      </c>
      <c r="D7" s="115" t="s">
        <v>673</v>
      </c>
      <c r="E7" s="115">
        <v>44</v>
      </c>
      <c r="F7" s="115">
        <v>0</v>
      </c>
      <c r="G7" s="115">
        <v>0</v>
      </c>
      <c r="H7" s="115">
        <v>0</v>
      </c>
      <c r="I7" s="115">
        <v>1</v>
      </c>
      <c r="J7" s="116">
        <v>0</v>
      </c>
      <c r="L7" s="121" t="s">
        <v>696</v>
      </c>
      <c r="M7">
        <v>184</v>
      </c>
      <c r="N7">
        <v>1</v>
      </c>
    </row>
    <row r="8" spans="1:14" x14ac:dyDescent="0.25">
      <c r="A8" s="114" t="s">
        <v>672</v>
      </c>
      <c r="B8" s="114" t="str">
        <f>VLOOKUP(т1.1[[#This Row],[Наименование ОО]],[1]списки!$K$2:$K$89,1,FALSE)</f>
        <v>Артемовский колледж точного приборостроения</v>
      </c>
      <c r="C8" s="115" t="s">
        <v>664</v>
      </c>
      <c r="D8" s="115" t="s">
        <v>674</v>
      </c>
      <c r="E8" s="115">
        <v>57</v>
      </c>
      <c r="F8" s="115">
        <v>0</v>
      </c>
      <c r="G8" s="115">
        <v>0</v>
      </c>
      <c r="H8" s="115">
        <v>0</v>
      </c>
      <c r="I8" s="115">
        <v>1</v>
      </c>
      <c r="J8" s="116">
        <v>0</v>
      </c>
      <c r="L8" s="121" t="s">
        <v>702</v>
      </c>
      <c r="M8">
        <v>218</v>
      </c>
      <c r="N8">
        <v>0</v>
      </c>
    </row>
    <row r="9" spans="1:14" x14ac:dyDescent="0.25">
      <c r="A9" s="114" t="s">
        <v>672</v>
      </c>
      <c r="B9" s="114" t="str">
        <f>VLOOKUP(т1.1[[#This Row],[Наименование ОО]],[1]списки!$K$2:$K$89,1,FALSE)</f>
        <v>Артемовский колледж точного приборостроения</v>
      </c>
      <c r="C9" s="115" t="s">
        <v>666</v>
      </c>
      <c r="D9" s="115" t="s">
        <v>675</v>
      </c>
      <c r="E9" s="115">
        <v>89</v>
      </c>
      <c r="F9" s="115">
        <v>0</v>
      </c>
      <c r="G9" s="115">
        <v>3</v>
      </c>
      <c r="H9" s="115">
        <v>0</v>
      </c>
      <c r="I9" s="115"/>
      <c r="J9" s="116">
        <v>0</v>
      </c>
      <c r="L9" s="121" t="s">
        <v>708</v>
      </c>
      <c r="M9">
        <v>139</v>
      </c>
      <c r="N9">
        <v>0</v>
      </c>
    </row>
    <row r="10" spans="1:14" x14ac:dyDescent="0.25">
      <c r="A10" s="114" t="s">
        <v>672</v>
      </c>
      <c r="B10" s="114" t="str">
        <f>VLOOKUP(т1.1[[#This Row],[Наименование ОО]],[1]списки!$K$2:$K$89,1,FALSE)</f>
        <v>Артемовский колледж точного приборостроения</v>
      </c>
      <c r="C10" s="115" t="s">
        <v>668</v>
      </c>
      <c r="D10" s="115" t="s">
        <v>676</v>
      </c>
      <c r="E10" s="115">
        <v>70</v>
      </c>
      <c r="F10" s="115">
        <v>0</v>
      </c>
      <c r="G10" s="115">
        <v>2</v>
      </c>
      <c r="H10" s="115"/>
      <c r="I10" s="115">
        <v>0</v>
      </c>
      <c r="J10" s="116">
        <v>0</v>
      </c>
      <c r="L10" s="121" t="s">
        <v>714</v>
      </c>
      <c r="M10">
        <v>221</v>
      </c>
      <c r="N10">
        <v>2</v>
      </c>
    </row>
    <row r="11" spans="1:14" x14ac:dyDescent="0.25">
      <c r="A11" s="114" t="s">
        <v>672</v>
      </c>
      <c r="B11" s="114" t="str">
        <f>VLOOKUP(т1.1[[#This Row],[Наименование ОО]],[1]списки!$K$2:$K$89,1,FALSE)</f>
        <v>Артемовский колледж точного приборостроения</v>
      </c>
      <c r="C11" s="115" t="s">
        <v>670</v>
      </c>
      <c r="D11" s="115" t="s">
        <v>677</v>
      </c>
      <c r="E11" s="115">
        <v>70</v>
      </c>
      <c r="F11" s="115">
        <v>0</v>
      </c>
      <c r="G11" s="115">
        <v>0</v>
      </c>
      <c r="H11" s="115">
        <v>9</v>
      </c>
      <c r="I11" s="115">
        <v>24</v>
      </c>
      <c r="J11" s="116">
        <v>0</v>
      </c>
      <c r="L11" s="121" t="s">
        <v>732</v>
      </c>
      <c r="M11">
        <v>373</v>
      </c>
      <c r="N11">
        <v>0</v>
      </c>
    </row>
    <row r="12" spans="1:14" x14ac:dyDescent="0.25">
      <c r="A12" s="114" t="s">
        <v>678</v>
      </c>
      <c r="B12" s="114" t="str">
        <f>VLOOKUP(т1.1[[#This Row],[Наименование ОО]],[1]списки!$K$2:$K$89,1,FALSE)</f>
        <v>Артинский агропромышленный техникум</v>
      </c>
      <c r="C12" s="115" t="s">
        <v>662</v>
      </c>
      <c r="D12" s="115" t="s">
        <v>679</v>
      </c>
      <c r="E12" s="115">
        <v>46</v>
      </c>
      <c r="F12" s="115">
        <v>0</v>
      </c>
      <c r="G12" s="115">
        <v>2</v>
      </c>
      <c r="H12" s="115">
        <v>16</v>
      </c>
      <c r="I12" s="115">
        <v>0</v>
      </c>
      <c r="J12" s="116">
        <v>0</v>
      </c>
      <c r="L12" s="121" t="s">
        <v>720</v>
      </c>
      <c r="M12">
        <v>106</v>
      </c>
      <c r="N12">
        <v>0</v>
      </c>
    </row>
    <row r="13" spans="1:14" x14ac:dyDescent="0.25">
      <c r="A13" s="114" t="s">
        <v>678</v>
      </c>
      <c r="B13" s="114" t="str">
        <f>VLOOKUP(т1.1[[#This Row],[Наименование ОО]],[1]списки!$K$2:$K$89,1,FALSE)</f>
        <v>Артинский агропромышленный техникум</v>
      </c>
      <c r="C13" s="115" t="s">
        <v>664</v>
      </c>
      <c r="D13" s="115" t="s">
        <v>680</v>
      </c>
      <c r="E13" s="115">
        <v>103</v>
      </c>
      <c r="F13" s="115">
        <v>0</v>
      </c>
      <c r="G13" s="115">
        <v>12</v>
      </c>
      <c r="H13" s="115">
        <v>34</v>
      </c>
      <c r="I13" s="115">
        <v>0</v>
      </c>
      <c r="J13" s="116">
        <v>0</v>
      </c>
      <c r="L13" s="121" t="s">
        <v>726</v>
      </c>
      <c r="M13">
        <v>124</v>
      </c>
      <c r="N13">
        <v>2</v>
      </c>
    </row>
    <row r="14" spans="1:14" x14ac:dyDescent="0.25">
      <c r="A14" s="114" t="s">
        <v>678</v>
      </c>
      <c r="B14" s="114" t="str">
        <f>VLOOKUP(т1.1[[#This Row],[Наименование ОО]],[1]списки!$K$2:$K$89,1,FALSE)</f>
        <v>Артинский агропромышленный техникум</v>
      </c>
      <c r="C14" s="115" t="s">
        <v>666</v>
      </c>
      <c r="D14" s="115" t="s">
        <v>681</v>
      </c>
      <c r="E14" s="115">
        <v>45</v>
      </c>
      <c r="F14" s="115">
        <v>0</v>
      </c>
      <c r="G14" s="115">
        <v>4</v>
      </c>
      <c r="H14" s="115">
        <v>14</v>
      </c>
      <c r="I14" s="115">
        <v>0</v>
      </c>
      <c r="J14" s="116">
        <v>0</v>
      </c>
      <c r="L14" s="121" t="s">
        <v>738</v>
      </c>
      <c r="M14">
        <v>270</v>
      </c>
      <c r="N14">
        <v>86</v>
      </c>
    </row>
    <row r="15" spans="1:14" x14ac:dyDescent="0.25">
      <c r="A15" s="114" t="s">
        <v>678</v>
      </c>
      <c r="B15" s="114" t="str">
        <f>VLOOKUP(т1.1[[#This Row],[Наименование ОО]],[1]списки!$K$2:$K$89,1,FALSE)</f>
        <v>Артинский агропромышленный техникум</v>
      </c>
      <c r="C15" s="115" t="s">
        <v>668</v>
      </c>
      <c r="D15" s="115" t="s">
        <v>682</v>
      </c>
      <c r="E15" s="115">
        <v>64</v>
      </c>
      <c r="F15" s="115">
        <v>0</v>
      </c>
      <c r="G15" s="115">
        <v>1</v>
      </c>
      <c r="H15" s="115">
        <v>0</v>
      </c>
      <c r="I15" s="115">
        <v>0</v>
      </c>
      <c r="J15" s="116">
        <v>0</v>
      </c>
      <c r="L15" s="121" t="s">
        <v>744</v>
      </c>
      <c r="M15">
        <v>420</v>
      </c>
      <c r="N15">
        <v>6</v>
      </c>
    </row>
    <row r="16" spans="1:14" x14ac:dyDescent="0.25">
      <c r="A16" s="114" t="s">
        <v>678</v>
      </c>
      <c r="B16" s="114" t="str">
        <f>VLOOKUP(т1.1[[#This Row],[Наименование ОО]],[1]списки!$K$2:$K$89,1,FALSE)</f>
        <v>Артинский агропромышленный техникум</v>
      </c>
      <c r="C16" s="115" t="s">
        <v>670</v>
      </c>
      <c r="D16" s="115" t="s">
        <v>683</v>
      </c>
      <c r="E16" s="115">
        <v>65</v>
      </c>
      <c r="F16" s="115">
        <v>0</v>
      </c>
      <c r="G16" s="115">
        <v>1</v>
      </c>
      <c r="H16" s="115">
        <v>8</v>
      </c>
      <c r="I16" s="115">
        <v>23</v>
      </c>
      <c r="J16" s="116">
        <v>0</v>
      </c>
      <c r="L16" s="121" t="s">
        <v>751</v>
      </c>
      <c r="M16">
        <v>330</v>
      </c>
      <c r="N16">
        <v>1</v>
      </c>
    </row>
    <row r="17" spans="1:14" x14ac:dyDescent="0.25">
      <c r="A17" s="114" t="s">
        <v>684</v>
      </c>
      <c r="B17" s="114" t="str">
        <f>VLOOKUP(т1.1[[#This Row],[Наименование ОО]],[1]списки!$K$2:$K$89,1,FALSE)</f>
        <v>Асбестовский политехникум</v>
      </c>
      <c r="C17" s="115" t="s">
        <v>662</v>
      </c>
      <c r="D17" s="115" t="s">
        <v>685</v>
      </c>
      <c r="E17" s="115">
        <v>252</v>
      </c>
      <c r="F17" s="115">
        <v>0</v>
      </c>
      <c r="G17" s="115">
        <v>29</v>
      </c>
      <c r="H17" s="115">
        <v>24</v>
      </c>
      <c r="I17" s="115">
        <v>0</v>
      </c>
      <c r="J17" s="116">
        <v>0</v>
      </c>
      <c r="L17" s="121" t="s">
        <v>757</v>
      </c>
      <c r="M17">
        <v>471</v>
      </c>
      <c r="N17">
        <v>3</v>
      </c>
    </row>
    <row r="18" spans="1:14" x14ac:dyDescent="0.25">
      <c r="A18" s="114" t="s">
        <v>684</v>
      </c>
      <c r="B18" s="114" t="str">
        <f>VLOOKUP(т1.1[[#This Row],[Наименование ОО]],[1]списки!$K$2:$K$89,1,FALSE)</f>
        <v>Асбестовский политехникум</v>
      </c>
      <c r="C18" s="115" t="s">
        <v>664</v>
      </c>
      <c r="D18" s="115" t="s">
        <v>686</v>
      </c>
      <c r="E18" s="115">
        <v>244</v>
      </c>
      <c r="F18" s="115">
        <v>0</v>
      </c>
      <c r="G18" s="115">
        <v>21</v>
      </c>
      <c r="H18" s="115">
        <v>23</v>
      </c>
      <c r="I18" s="115">
        <v>0</v>
      </c>
      <c r="J18" s="116">
        <v>0</v>
      </c>
      <c r="L18" s="121" t="s">
        <v>763</v>
      </c>
      <c r="M18">
        <v>311</v>
      </c>
      <c r="N18">
        <v>0</v>
      </c>
    </row>
    <row r="19" spans="1:14" x14ac:dyDescent="0.25">
      <c r="A19" s="114" t="s">
        <v>684</v>
      </c>
      <c r="B19" s="114" t="str">
        <f>VLOOKUP(т1.1[[#This Row],[Наименование ОО]],[1]списки!$K$2:$K$89,1,FALSE)</f>
        <v>Асбестовский политехникум</v>
      </c>
      <c r="C19" s="115" t="s">
        <v>666</v>
      </c>
      <c r="D19" s="115" t="s">
        <v>687</v>
      </c>
      <c r="E19" s="115">
        <v>316</v>
      </c>
      <c r="F19" s="115">
        <v>0</v>
      </c>
      <c r="G19" s="115">
        <v>32</v>
      </c>
      <c r="H19" s="115">
        <v>0</v>
      </c>
      <c r="I19" s="115">
        <v>0</v>
      </c>
      <c r="J19" s="116">
        <v>0</v>
      </c>
      <c r="L19" s="121" t="s">
        <v>769</v>
      </c>
      <c r="M19">
        <v>193</v>
      </c>
      <c r="N19">
        <v>8</v>
      </c>
    </row>
    <row r="20" spans="1:14" x14ac:dyDescent="0.25">
      <c r="A20" s="114" t="s">
        <v>684</v>
      </c>
      <c r="B20" s="114" t="str">
        <f>VLOOKUP(т1.1[[#This Row],[Наименование ОО]],[1]списки!$K$2:$K$89,1,FALSE)</f>
        <v>Асбестовский политехникум</v>
      </c>
      <c r="C20" s="115" t="s">
        <v>668</v>
      </c>
      <c r="D20" s="115" t="s">
        <v>688</v>
      </c>
      <c r="E20" s="115">
        <v>316</v>
      </c>
      <c r="F20" s="115">
        <v>0</v>
      </c>
      <c r="G20" s="115">
        <v>28</v>
      </c>
      <c r="H20" s="115">
        <v>26</v>
      </c>
      <c r="I20" s="115">
        <v>0</v>
      </c>
      <c r="J20" s="116">
        <v>0</v>
      </c>
      <c r="L20" s="121" t="s">
        <v>775</v>
      </c>
      <c r="M20">
        <v>158</v>
      </c>
      <c r="N20">
        <v>4</v>
      </c>
    </row>
    <row r="21" spans="1:14" x14ac:dyDescent="0.25">
      <c r="A21" s="114" t="s">
        <v>684</v>
      </c>
      <c r="B21" s="114" t="str">
        <f>VLOOKUP(т1.1[[#This Row],[Наименование ОО]],[1]списки!$K$2:$K$89,1,FALSE)</f>
        <v>Асбестовский политехникум</v>
      </c>
      <c r="C21" s="115" t="s">
        <v>670</v>
      </c>
      <c r="D21" s="115" t="s">
        <v>689</v>
      </c>
      <c r="E21" s="115">
        <v>330</v>
      </c>
      <c r="F21" s="115">
        <v>0</v>
      </c>
      <c r="G21" s="115">
        <v>28</v>
      </c>
      <c r="H21" s="115">
        <v>25</v>
      </c>
      <c r="I21" s="115">
        <v>57</v>
      </c>
      <c r="J21" s="116">
        <v>0</v>
      </c>
      <c r="L21" s="121" t="s">
        <v>781</v>
      </c>
      <c r="M21">
        <v>180</v>
      </c>
      <c r="N21">
        <v>0</v>
      </c>
    </row>
    <row r="22" spans="1:14" x14ac:dyDescent="0.25">
      <c r="A22" s="114" t="s">
        <v>690</v>
      </c>
      <c r="B22" s="114" t="str">
        <f>VLOOKUP(т1.1[[#This Row],[Наименование ОО]],[1]списки!$K$2:$K$89,1,FALSE)</f>
        <v>Баранчинский электромеханический техникум</v>
      </c>
      <c r="C22" s="115" t="s">
        <v>662</v>
      </c>
      <c r="D22" s="115" t="s">
        <v>691</v>
      </c>
      <c r="E22" s="115">
        <v>149</v>
      </c>
      <c r="F22" s="115">
        <v>0</v>
      </c>
      <c r="G22" s="115">
        <v>9</v>
      </c>
      <c r="H22" s="115">
        <v>0</v>
      </c>
      <c r="I22" s="115">
        <v>0</v>
      </c>
      <c r="J22" s="116">
        <v>0</v>
      </c>
      <c r="L22" s="121" t="s">
        <v>787</v>
      </c>
      <c r="M22">
        <v>277</v>
      </c>
      <c r="N22">
        <v>0</v>
      </c>
    </row>
    <row r="23" spans="1:14" x14ac:dyDescent="0.25">
      <c r="A23" s="114" t="s">
        <v>690</v>
      </c>
      <c r="B23" s="114" t="str">
        <f>VLOOKUP(т1.1[[#This Row],[Наименование ОО]],[1]списки!$K$2:$K$89,1,FALSE)</f>
        <v>Баранчинский электромеханический техникум</v>
      </c>
      <c r="C23" s="115" t="s">
        <v>664</v>
      </c>
      <c r="D23" s="115" t="s">
        <v>692</v>
      </c>
      <c r="E23" s="115">
        <v>118</v>
      </c>
      <c r="F23" s="115">
        <v>0</v>
      </c>
      <c r="G23" s="115">
        <v>6</v>
      </c>
      <c r="H23" s="115">
        <v>0</v>
      </c>
      <c r="I23" s="115">
        <v>0</v>
      </c>
      <c r="J23" s="116">
        <v>0</v>
      </c>
      <c r="L23" s="121" t="s">
        <v>793</v>
      </c>
      <c r="M23">
        <v>355</v>
      </c>
      <c r="N23">
        <v>1</v>
      </c>
    </row>
    <row r="24" spans="1:14" x14ac:dyDescent="0.25">
      <c r="A24" s="114" t="s">
        <v>690</v>
      </c>
      <c r="B24" s="114" t="str">
        <f>VLOOKUP(т1.1[[#This Row],[Наименование ОО]],[1]списки!$K$2:$K$89,1,FALSE)</f>
        <v>Баранчинский электромеханический техникум</v>
      </c>
      <c r="C24" s="115" t="s">
        <v>666</v>
      </c>
      <c r="D24" s="115" t="s">
        <v>693</v>
      </c>
      <c r="E24" s="115">
        <v>115</v>
      </c>
      <c r="F24" s="115">
        <v>0</v>
      </c>
      <c r="G24" s="115">
        <v>5</v>
      </c>
      <c r="H24" s="115">
        <v>17</v>
      </c>
      <c r="I24" s="115">
        <v>0</v>
      </c>
      <c r="J24" s="116">
        <v>0</v>
      </c>
      <c r="L24" s="121" t="s">
        <v>799</v>
      </c>
      <c r="M24">
        <v>777</v>
      </c>
      <c r="N24">
        <v>6</v>
      </c>
    </row>
    <row r="25" spans="1:14" x14ac:dyDescent="0.25">
      <c r="A25" s="114" t="s">
        <v>690</v>
      </c>
      <c r="B25" s="114" t="str">
        <f>VLOOKUP(т1.1[[#This Row],[Наименование ОО]],[1]списки!$K$2:$K$89,1,FALSE)</f>
        <v>Баранчинский электромеханический техникум</v>
      </c>
      <c r="C25" s="115" t="s">
        <v>668</v>
      </c>
      <c r="D25" s="115" t="s">
        <v>694</v>
      </c>
      <c r="E25" s="115">
        <v>89</v>
      </c>
      <c r="F25" s="115">
        <v>0</v>
      </c>
      <c r="G25" s="115">
        <v>6</v>
      </c>
      <c r="H25" s="115">
        <v>36</v>
      </c>
      <c r="I25" s="115">
        <v>52</v>
      </c>
      <c r="J25" s="116">
        <v>1</v>
      </c>
      <c r="L25" s="121" t="s">
        <v>805</v>
      </c>
      <c r="M25">
        <v>198</v>
      </c>
      <c r="N25">
        <v>1</v>
      </c>
    </row>
    <row r="26" spans="1:14" x14ac:dyDescent="0.25">
      <c r="A26" s="114" t="s">
        <v>690</v>
      </c>
      <c r="B26" s="114" t="str">
        <f>VLOOKUP(т1.1[[#This Row],[Наименование ОО]],[1]списки!$K$2:$K$89,1,FALSE)</f>
        <v>Баранчинский электромеханический техникум</v>
      </c>
      <c r="C26" s="115" t="s">
        <v>670</v>
      </c>
      <c r="D26" s="115" t="s">
        <v>695</v>
      </c>
      <c r="E26" s="115">
        <v>114</v>
      </c>
      <c r="F26" s="115">
        <v>0</v>
      </c>
      <c r="G26" s="115">
        <v>8</v>
      </c>
      <c r="H26" s="115">
        <v>18</v>
      </c>
      <c r="I26" s="115">
        <v>54</v>
      </c>
      <c r="J26" s="116">
        <v>0</v>
      </c>
      <c r="L26" s="121" t="s">
        <v>811</v>
      </c>
      <c r="M26">
        <v>121</v>
      </c>
      <c r="N26">
        <v>1</v>
      </c>
    </row>
    <row r="27" spans="1:14" x14ac:dyDescent="0.25">
      <c r="A27" s="114" t="s">
        <v>696</v>
      </c>
      <c r="B27" s="114" t="str">
        <f>VLOOKUP(т1.1[[#This Row],[Наименование ОО]],[1]списки!$K$2:$K$89,1,FALSE)</f>
        <v>Белоярский многопрофильный техникум</v>
      </c>
      <c r="C27" s="115" t="s">
        <v>662</v>
      </c>
      <c r="D27" s="115" t="s">
        <v>697</v>
      </c>
      <c r="E27" s="115">
        <v>151</v>
      </c>
      <c r="F27" s="115">
        <v>0</v>
      </c>
      <c r="G27" s="115">
        <v>36</v>
      </c>
      <c r="H27" s="115">
        <v>0</v>
      </c>
      <c r="I27" s="115">
        <v>0</v>
      </c>
      <c r="J27" s="116">
        <v>0</v>
      </c>
      <c r="L27" s="121" t="s">
        <v>817</v>
      </c>
      <c r="M27">
        <v>122</v>
      </c>
      <c r="N27">
        <v>1</v>
      </c>
    </row>
    <row r="28" spans="1:14" x14ac:dyDescent="0.25">
      <c r="A28" s="114" t="s">
        <v>696</v>
      </c>
      <c r="B28" s="114" t="str">
        <f>VLOOKUP(т1.1[[#This Row],[Наименование ОО]],[1]списки!$K$2:$K$89,1,FALSE)</f>
        <v>Белоярский многопрофильный техникум</v>
      </c>
      <c r="C28" s="115" t="s">
        <v>664</v>
      </c>
      <c r="D28" s="115" t="s">
        <v>698</v>
      </c>
      <c r="E28" s="115">
        <v>128</v>
      </c>
      <c r="F28" s="115">
        <v>0</v>
      </c>
      <c r="G28" s="115">
        <v>27</v>
      </c>
      <c r="H28" s="115">
        <v>0</v>
      </c>
      <c r="I28" s="115">
        <v>0</v>
      </c>
      <c r="J28" s="116">
        <v>0</v>
      </c>
      <c r="L28" s="121" t="s">
        <v>823</v>
      </c>
      <c r="M28">
        <v>0</v>
      </c>
      <c r="N28">
        <v>0</v>
      </c>
    </row>
    <row r="29" spans="1:14" x14ac:dyDescent="0.25">
      <c r="A29" s="114" t="s">
        <v>696</v>
      </c>
      <c r="B29" s="114" t="str">
        <f>VLOOKUP(т1.1[[#This Row],[Наименование ОО]],[1]списки!$K$2:$K$89,1,FALSE)</f>
        <v>Белоярский многопрофильный техникум</v>
      </c>
      <c r="C29" s="115" t="s">
        <v>666</v>
      </c>
      <c r="D29" s="115" t="s">
        <v>699</v>
      </c>
      <c r="E29" s="115">
        <v>80</v>
      </c>
      <c r="F29" s="115">
        <v>0</v>
      </c>
      <c r="G29" s="115">
        <v>26</v>
      </c>
      <c r="H29" s="115">
        <v>0</v>
      </c>
      <c r="I29" s="115">
        <v>0</v>
      </c>
      <c r="J29" s="116">
        <v>2</v>
      </c>
      <c r="L29" s="121" t="s">
        <v>829</v>
      </c>
      <c r="M29">
        <v>107</v>
      </c>
      <c r="N29">
        <v>0</v>
      </c>
    </row>
    <row r="30" spans="1:14" x14ac:dyDescent="0.25">
      <c r="A30" s="114" t="s">
        <v>696</v>
      </c>
      <c r="B30" s="114" t="str">
        <f>VLOOKUP(т1.1[[#This Row],[Наименование ОО]],[1]списки!$K$2:$K$89,1,FALSE)</f>
        <v>Белоярский многопрофильный техникум</v>
      </c>
      <c r="C30" s="115" t="s">
        <v>668</v>
      </c>
      <c r="D30" s="115" t="s">
        <v>700</v>
      </c>
      <c r="E30" s="115">
        <v>116</v>
      </c>
      <c r="F30" s="115">
        <v>0</v>
      </c>
      <c r="G30" s="115">
        <v>62</v>
      </c>
      <c r="H30" s="115">
        <v>0</v>
      </c>
      <c r="I30" s="115">
        <v>13</v>
      </c>
      <c r="J30" s="116">
        <v>0</v>
      </c>
      <c r="L30" s="121" t="s">
        <v>835</v>
      </c>
      <c r="M30">
        <v>114</v>
      </c>
      <c r="N30">
        <v>1</v>
      </c>
    </row>
    <row r="31" spans="1:14" x14ac:dyDescent="0.25">
      <c r="A31" s="114" t="s">
        <v>696</v>
      </c>
      <c r="B31" s="114" t="str">
        <f>VLOOKUP(т1.1[[#This Row],[Наименование ОО]],[1]списки!$K$2:$K$89,1,FALSE)</f>
        <v>Белоярский многопрофильный техникум</v>
      </c>
      <c r="C31" s="115" t="s">
        <v>670</v>
      </c>
      <c r="D31" s="115" t="s">
        <v>701</v>
      </c>
      <c r="E31" s="115">
        <v>121</v>
      </c>
      <c r="F31" s="115">
        <v>0</v>
      </c>
      <c r="G31" s="115">
        <v>31</v>
      </c>
      <c r="H31" s="115">
        <v>31</v>
      </c>
      <c r="I31" s="115">
        <v>31</v>
      </c>
      <c r="J31" s="116">
        <v>0</v>
      </c>
      <c r="L31" s="121" t="s">
        <v>841</v>
      </c>
      <c r="M31">
        <v>142</v>
      </c>
      <c r="N31">
        <v>5</v>
      </c>
    </row>
    <row r="32" spans="1:14" x14ac:dyDescent="0.25">
      <c r="A32" s="114" t="s">
        <v>702</v>
      </c>
      <c r="B32" s="114" t="str">
        <f>VLOOKUP(т1.1[[#This Row],[Наименование ОО]],[1]списки!$K$2:$K$89,1,FALSE)</f>
        <v>Берёзовский техникум Профи</v>
      </c>
      <c r="C32" s="115" t="s">
        <v>662</v>
      </c>
      <c r="D32" s="115" t="s">
        <v>703</v>
      </c>
      <c r="E32" s="115">
        <v>106</v>
      </c>
      <c r="F32" s="115">
        <v>0</v>
      </c>
      <c r="G32" s="115">
        <v>0</v>
      </c>
      <c r="H32" s="115">
        <v>15</v>
      </c>
      <c r="I32" s="115">
        <v>40</v>
      </c>
      <c r="J32" s="116">
        <v>4</v>
      </c>
      <c r="L32" s="121" t="s">
        <v>847</v>
      </c>
      <c r="M32">
        <v>96</v>
      </c>
      <c r="N32">
        <v>1</v>
      </c>
    </row>
    <row r="33" spans="1:14" x14ac:dyDescent="0.25">
      <c r="A33" s="114" t="s">
        <v>702</v>
      </c>
      <c r="B33" s="114" t="str">
        <f>VLOOKUP(т1.1[[#This Row],[Наименование ОО]],[1]списки!$K$2:$K$89,1,FALSE)</f>
        <v>Берёзовский техникум Профи</v>
      </c>
      <c r="C33" s="115" t="s">
        <v>664</v>
      </c>
      <c r="D33" s="115" t="s">
        <v>704</v>
      </c>
      <c r="E33" s="115">
        <v>167</v>
      </c>
      <c r="F33" s="115">
        <v>0</v>
      </c>
      <c r="G33" s="115">
        <v>13</v>
      </c>
      <c r="H33" s="115">
        <v>31</v>
      </c>
      <c r="I33" s="115">
        <v>68</v>
      </c>
      <c r="J33" s="116">
        <v>0</v>
      </c>
      <c r="L33" s="121" t="s">
        <v>853</v>
      </c>
      <c r="M33">
        <v>51</v>
      </c>
      <c r="N33">
        <v>0</v>
      </c>
    </row>
    <row r="34" spans="1:14" x14ac:dyDescent="0.25">
      <c r="A34" s="114" t="s">
        <v>702</v>
      </c>
      <c r="B34" s="114" t="str">
        <f>VLOOKUP(т1.1[[#This Row],[Наименование ОО]],[1]списки!$K$2:$K$89,1,FALSE)</f>
        <v>Берёзовский техникум Профи</v>
      </c>
      <c r="C34" s="115" t="s">
        <v>666</v>
      </c>
      <c r="D34" s="115" t="s">
        <v>705</v>
      </c>
      <c r="E34" s="115">
        <v>112</v>
      </c>
      <c r="F34" s="115">
        <v>0</v>
      </c>
      <c r="G34" s="115">
        <v>0</v>
      </c>
      <c r="H34" s="115">
        <v>39</v>
      </c>
      <c r="I34" s="115">
        <v>39</v>
      </c>
      <c r="J34" s="116">
        <v>8</v>
      </c>
      <c r="L34" s="121" t="s">
        <v>859</v>
      </c>
      <c r="M34">
        <v>162</v>
      </c>
      <c r="N34">
        <v>0</v>
      </c>
    </row>
    <row r="35" spans="1:14" x14ac:dyDescent="0.25">
      <c r="A35" s="114" t="s">
        <v>702</v>
      </c>
      <c r="B35" s="114" t="str">
        <f>VLOOKUP(т1.1[[#This Row],[Наименование ОО]],[1]списки!$K$2:$K$89,1,FALSE)</f>
        <v>Берёзовский техникум Профи</v>
      </c>
      <c r="C35" s="115" t="s">
        <v>668</v>
      </c>
      <c r="D35" s="115" t="s">
        <v>706</v>
      </c>
      <c r="E35" s="115">
        <v>149</v>
      </c>
      <c r="F35" s="115">
        <v>0</v>
      </c>
      <c r="G35" s="115">
        <v>5</v>
      </c>
      <c r="H35" s="115">
        <v>53</v>
      </c>
      <c r="I35" s="115">
        <v>53</v>
      </c>
      <c r="J35" s="116">
        <v>0</v>
      </c>
      <c r="L35" s="121" t="s">
        <v>865</v>
      </c>
      <c r="M35">
        <v>298</v>
      </c>
      <c r="N35">
        <v>4</v>
      </c>
    </row>
    <row r="36" spans="1:14" ht="15.75" thickBot="1" x14ac:dyDescent="0.3">
      <c r="A36" s="114" t="s">
        <v>702</v>
      </c>
      <c r="B36" s="114" t="str">
        <f>VLOOKUP(т1.1[[#This Row],[Наименование ОО]],[1]списки!$K$2:$K$89,1,FALSE)</f>
        <v>Берёзовский техникум Профи</v>
      </c>
      <c r="C36" s="115" t="s">
        <v>670</v>
      </c>
      <c r="D36" s="115" t="s">
        <v>707</v>
      </c>
      <c r="E36" s="115">
        <v>139</v>
      </c>
      <c r="F36" s="115">
        <v>0</v>
      </c>
      <c r="G36" s="115">
        <v>7</v>
      </c>
      <c r="H36" s="115">
        <v>57</v>
      </c>
      <c r="I36" s="115">
        <v>57</v>
      </c>
      <c r="J36" s="116">
        <v>0</v>
      </c>
      <c r="L36" s="121" t="s">
        <v>871</v>
      </c>
      <c r="M36">
        <v>190</v>
      </c>
      <c r="N36">
        <v>2</v>
      </c>
    </row>
    <row r="37" spans="1:14" ht="15.75" thickBot="1" x14ac:dyDescent="0.3">
      <c r="A37" s="117" t="s">
        <v>708</v>
      </c>
      <c r="B37" s="114" t="str">
        <f>VLOOKUP(т1.1[[#This Row],[Наименование ОО]],[1]списки!$K$2:$K$89,1,FALSE)</f>
        <v xml:space="preserve">Богдановичский политехникум </v>
      </c>
      <c r="C37" s="115" t="s">
        <v>662</v>
      </c>
      <c r="D37" s="115" t="s">
        <v>709</v>
      </c>
      <c r="E37" s="115">
        <v>115</v>
      </c>
      <c r="F37" s="115">
        <v>0</v>
      </c>
      <c r="G37" s="115">
        <v>10</v>
      </c>
      <c r="H37" s="115">
        <v>52</v>
      </c>
      <c r="I37" s="115">
        <v>0</v>
      </c>
      <c r="J37" s="116">
        <v>0</v>
      </c>
      <c r="L37" s="121" t="s">
        <v>877</v>
      </c>
      <c r="M37">
        <v>143</v>
      </c>
      <c r="N37">
        <v>0</v>
      </c>
    </row>
    <row r="38" spans="1:14" ht="15.75" thickBot="1" x14ac:dyDescent="0.3">
      <c r="A38" s="117" t="s">
        <v>708</v>
      </c>
      <c r="B38" s="114" t="str">
        <f>VLOOKUP(т1.1[[#This Row],[Наименование ОО]],[1]списки!$K$2:$K$89,1,FALSE)</f>
        <v xml:space="preserve">Богдановичский политехникум </v>
      </c>
      <c r="C38" s="115" t="s">
        <v>664</v>
      </c>
      <c r="D38" s="115" t="s">
        <v>710</v>
      </c>
      <c r="E38" s="115">
        <v>122</v>
      </c>
      <c r="F38" s="115">
        <v>0</v>
      </c>
      <c r="G38" s="115">
        <v>15</v>
      </c>
      <c r="H38" s="115">
        <v>61</v>
      </c>
      <c r="I38" s="115">
        <v>0</v>
      </c>
      <c r="J38" s="116">
        <v>0</v>
      </c>
      <c r="L38" s="121" t="s">
        <v>883</v>
      </c>
      <c r="M38">
        <v>127</v>
      </c>
      <c r="N38">
        <v>0</v>
      </c>
    </row>
    <row r="39" spans="1:14" ht="15.75" thickBot="1" x14ac:dyDescent="0.3">
      <c r="A39" s="117" t="s">
        <v>708</v>
      </c>
      <c r="B39" s="114" t="str">
        <f>VLOOKUP(т1.1[[#This Row],[Наименование ОО]],[1]списки!$K$2:$K$89,1,FALSE)</f>
        <v xml:space="preserve">Богдановичский политехникум </v>
      </c>
      <c r="C39" s="115" t="s">
        <v>666</v>
      </c>
      <c r="D39" s="115" t="s">
        <v>711</v>
      </c>
      <c r="E39" s="115">
        <v>140</v>
      </c>
      <c r="F39" s="115">
        <v>0</v>
      </c>
      <c r="G39" s="115">
        <v>18</v>
      </c>
      <c r="H39" s="115">
        <v>32</v>
      </c>
      <c r="I39" s="115">
        <v>0</v>
      </c>
      <c r="J39" s="116">
        <v>0</v>
      </c>
      <c r="L39" s="121" t="s">
        <v>889</v>
      </c>
      <c r="M39">
        <v>143</v>
      </c>
      <c r="N39">
        <v>2</v>
      </c>
    </row>
    <row r="40" spans="1:14" ht="15.75" thickBot="1" x14ac:dyDescent="0.3">
      <c r="A40" s="117" t="s">
        <v>708</v>
      </c>
      <c r="B40" s="114" t="str">
        <f>VLOOKUP(т1.1[[#This Row],[Наименование ОО]],[1]списки!$K$2:$K$89,1,FALSE)</f>
        <v xml:space="preserve">Богдановичский политехникум </v>
      </c>
      <c r="C40" s="115" t="s">
        <v>668</v>
      </c>
      <c r="D40" s="115" t="s">
        <v>712</v>
      </c>
      <c r="E40" s="115">
        <v>104</v>
      </c>
      <c r="F40" s="115">
        <v>0</v>
      </c>
      <c r="G40" s="115">
        <v>15</v>
      </c>
      <c r="H40" s="115">
        <v>43</v>
      </c>
      <c r="I40" s="115">
        <v>41</v>
      </c>
      <c r="J40" s="116">
        <v>0</v>
      </c>
      <c r="L40" s="121" t="s">
        <v>895</v>
      </c>
      <c r="M40">
        <v>64</v>
      </c>
      <c r="N40">
        <v>0</v>
      </c>
    </row>
    <row r="41" spans="1:14" ht="15.75" thickBot="1" x14ac:dyDescent="0.3">
      <c r="A41" s="117" t="s">
        <v>708</v>
      </c>
      <c r="B41" s="114" t="str">
        <f>VLOOKUP(т1.1[[#This Row],[Наименование ОО]],[1]списки!$K$2:$K$89,1,FALSE)</f>
        <v xml:space="preserve">Богдановичский политехникум </v>
      </c>
      <c r="C41" s="115" t="s">
        <v>670</v>
      </c>
      <c r="D41" s="115" t="s">
        <v>713</v>
      </c>
      <c r="E41" s="115">
        <v>99</v>
      </c>
      <c r="F41" s="115">
        <v>0</v>
      </c>
      <c r="G41" s="115">
        <v>7</v>
      </c>
      <c r="H41" s="115">
        <v>37</v>
      </c>
      <c r="I41" s="115">
        <v>35</v>
      </c>
      <c r="J41" s="116">
        <v>0</v>
      </c>
      <c r="L41" s="121" t="s">
        <v>901</v>
      </c>
      <c r="M41">
        <v>289</v>
      </c>
      <c r="N41">
        <v>0</v>
      </c>
    </row>
    <row r="42" spans="1:14" x14ac:dyDescent="0.25">
      <c r="A42" s="114" t="s">
        <v>714</v>
      </c>
      <c r="B42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2" s="115" t="s">
        <v>662</v>
      </c>
      <c r="D42" s="115" t="s">
        <v>715</v>
      </c>
      <c r="E42" s="115">
        <v>94</v>
      </c>
      <c r="F42" s="115">
        <v>0</v>
      </c>
      <c r="G42" s="115">
        <v>4</v>
      </c>
      <c r="H42" s="115">
        <v>0</v>
      </c>
      <c r="I42" s="115">
        <v>0</v>
      </c>
      <c r="J42" s="116">
        <v>0</v>
      </c>
      <c r="L42" s="121" t="s">
        <v>907</v>
      </c>
      <c r="M42">
        <v>218</v>
      </c>
      <c r="N42">
        <v>3</v>
      </c>
    </row>
    <row r="43" spans="1:14" x14ac:dyDescent="0.25">
      <c r="A43" s="114" t="s">
        <v>714</v>
      </c>
      <c r="B43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3" s="115" t="s">
        <v>664</v>
      </c>
      <c r="D43" s="115" t="s">
        <v>716</v>
      </c>
      <c r="E43" s="115">
        <v>176</v>
      </c>
      <c r="F43" s="115">
        <v>0</v>
      </c>
      <c r="G43" s="115">
        <v>20</v>
      </c>
      <c r="H43" s="115">
        <v>0</v>
      </c>
      <c r="I43" s="115">
        <v>0</v>
      </c>
      <c r="J43" s="116">
        <v>0</v>
      </c>
      <c r="L43" s="121" t="s">
        <v>913</v>
      </c>
      <c r="M43">
        <v>123</v>
      </c>
      <c r="N43">
        <v>2</v>
      </c>
    </row>
    <row r="44" spans="1:14" x14ac:dyDescent="0.25">
      <c r="A44" s="114" t="s">
        <v>714</v>
      </c>
      <c r="B44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4" s="115" t="s">
        <v>666</v>
      </c>
      <c r="D44" s="115" t="s">
        <v>717</v>
      </c>
      <c r="E44" s="115">
        <v>129</v>
      </c>
      <c r="F44" s="115">
        <v>0</v>
      </c>
      <c r="G44" s="115">
        <v>15</v>
      </c>
      <c r="H44" s="115">
        <v>0</v>
      </c>
      <c r="I44" s="115">
        <v>0</v>
      </c>
      <c r="J44" s="116">
        <v>0</v>
      </c>
      <c r="L44" s="121" t="s">
        <v>919</v>
      </c>
      <c r="M44">
        <v>65</v>
      </c>
      <c r="N44">
        <v>1</v>
      </c>
    </row>
    <row r="45" spans="1:14" x14ac:dyDescent="0.25">
      <c r="A45" s="114" t="s">
        <v>714</v>
      </c>
      <c r="B45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5" s="115" t="s">
        <v>668</v>
      </c>
      <c r="D45" s="115" t="s">
        <v>718</v>
      </c>
      <c r="E45" s="115">
        <v>200</v>
      </c>
      <c r="F45" s="115">
        <v>0</v>
      </c>
      <c r="G45" s="115">
        <v>23</v>
      </c>
      <c r="H45" s="115">
        <v>0</v>
      </c>
      <c r="I45" s="115">
        <v>25</v>
      </c>
      <c r="J45" s="116">
        <v>0</v>
      </c>
      <c r="L45" s="121" t="s">
        <v>925</v>
      </c>
      <c r="M45">
        <v>204</v>
      </c>
      <c r="N45">
        <v>0</v>
      </c>
    </row>
    <row r="46" spans="1:14" x14ac:dyDescent="0.25">
      <c r="A46" s="114" t="s">
        <v>714</v>
      </c>
      <c r="B46" s="114" t="str">
        <f>VLOOKUP(т1.1[[#This Row],[Наименование ОО]],[1]списки!$K$2:$K$89,1,FALSE)</f>
        <v>Верхнепышминский механико-технологический техникум Юность</v>
      </c>
      <c r="C46" s="115" t="s">
        <v>670</v>
      </c>
      <c r="D46" s="115" t="s">
        <v>719</v>
      </c>
      <c r="E46" s="115">
        <v>156</v>
      </c>
      <c r="F46" s="115">
        <v>0</v>
      </c>
      <c r="G46" s="115">
        <v>22</v>
      </c>
      <c r="H46" s="115">
        <v>20</v>
      </c>
      <c r="I46" s="115">
        <v>20</v>
      </c>
      <c r="J46" s="116">
        <v>0</v>
      </c>
      <c r="L46" s="121" t="s">
        <v>931</v>
      </c>
      <c r="M46">
        <v>87</v>
      </c>
      <c r="N46">
        <v>0</v>
      </c>
    </row>
    <row r="47" spans="1:14" x14ac:dyDescent="0.25">
      <c r="A47" s="114" t="s">
        <v>720</v>
      </c>
      <c r="B47" s="114" t="str">
        <f>VLOOKUP(т1.1[[#This Row],[Наименование ОО]],[1]списки!$K$2:$K$89,1,FALSE)</f>
        <v>Верхнесинячихинский агропромышленный техникум</v>
      </c>
      <c r="C47" s="115" t="s">
        <v>662</v>
      </c>
      <c r="D47" s="115" t="s">
        <v>721</v>
      </c>
      <c r="E47" s="115">
        <v>81</v>
      </c>
      <c r="F47" s="115"/>
      <c r="G47" s="115">
        <v>0</v>
      </c>
      <c r="H47" s="115">
        <v>0</v>
      </c>
      <c r="I47" s="115">
        <v>0</v>
      </c>
      <c r="J47" s="116">
        <v>0</v>
      </c>
      <c r="L47" s="121" t="s">
        <v>1171</v>
      </c>
      <c r="M47">
        <v>213</v>
      </c>
      <c r="N47">
        <v>1</v>
      </c>
    </row>
    <row r="48" spans="1:14" x14ac:dyDescent="0.25">
      <c r="A48" s="114" t="s">
        <v>720</v>
      </c>
      <c r="B48" s="114" t="str">
        <f>VLOOKUP(т1.1[[#This Row],[Наименование ОО]],[1]списки!$K$2:$K$89,1,FALSE)</f>
        <v>Верхнесинячихинский агропромышленный техникум</v>
      </c>
      <c r="C48" s="115" t="s">
        <v>664</v>
      </c>
      <c r="D48" s="115" t="s">
        <v>722</v>
      </c>
      <c r="E48" s="115">
        <v>77</v>
      </c>
      <c r="F48" s="115"/>
      <c r="G48" s="115">
        <v>0</v>
      </c>
      <c r="H48" s="115">
        <v>0</v>
      </c>
      <c r="I48" s="115">
        <v>0</v>
      </c>
      <c r="J48" s="116">
        <v>0</v>
      </c>
      <c r="L48" s="121" t="s">
        <v>937</v>
      </c>
      <c r="M48">
        <v>400</v>
      </c>
      <c r="N48">
        <v>3</v>
      </c>
    </row>
    <row r="49" spans="1:14" x14ac:dyDescent="0.25">
      <c r="A49" s="114" t="s">
        <v>720</v>
      </c>
      <c r="B49" s="114" t="str">
        <f>VLOOKUP(т1.1[[#This Row],[Наименование ОО]],[1]списки!$K$2:$K$89,1,FALSE)</f>
        <v>Верхнесинячихинский агропромышленный техникум</v>
      </c>
      <c r="C49" s="115" t="s">
        <v>666</v>
      </c>
      <c r="D49" s="115" t="s">
        <v>723</v>
      </c>
      <c r="E49" s="115">
        <v>65</v>
      </c>
      <c r="F49" s="115"/>
      <c r="G49" s="115">
        <v>2</v>
      </c>
      <c r="H49" s="115">
        <v>0</v>
      </c>
      <c r="I49" s="115">
        <v>0</v>
      </c>
      <c r="J49" s="116">
        <v>0</v>
      </c>
      <c r="L49" s="121" t="s">
        <v>979</v>
      </c>
      <c r="M49">
        <v>423</v>
      </c>
      <c r="N49">
        <v>7</v>
      </c>
    </row>
    <row r="50" spans="1:14" x14ac:dyDescent="0.25">
      <c r="A50" s="114" t="s">
        <v>720</v>
      </c>
      <c r="B50" s="114" t="str">
        <f>VLOOKUP(т1.1[[#This Row],[Наименование ОО]],[1]списки!$K$2:$K$89,1,FALSE)</f>
        <v>Верхнесинячихинский агропромышленный техникум</v>
      </c>
      <c r="C50" s="115" t="s">
        <v>668</v>
      </c>
      <c r="D50" s="115" t="s">
        <v>724</v>
      </c>
      <c r="E50" s="115">
        <v>89</v>
      </c>
      <c r="F50" s="115"/>
      <c r="G50" s="115">
        <v>1</v>
      </c>
      <c r="H50" s="115">
        <v>0</v>
      </c>
      <c r="I50" s="115">
        <v>0</v>
      </c>
      <c r="J50" s="116">
        <v>0</v>
      </c>
      <c r="L50" s="121" t="s">
        <v>943</v>
      </c>
      <c r="M50">
        <v>283</v>
      </c>
      <c r="N50">
        <v>0</v>
      </c>
    </row>
    <row r="51" spans="1:14" x14ac:dyDescent="0.25">
      <c r="A51" s="114" t="s">
        <v>720</v>
      </c>
      <c r="B51" s="114" t="str">
        <f>VLOOKUP(т1.1[[#This Row],[Наименование ОО]],[1]списки!$K$2:$K$89,1,FALSE)</f>
        <v>Верхнесинячихинский агропромышленный техникум</v>
      </c>
      <c r="C51" s="115" t="s">
        <v>670</v>
      </c>
      <c r="D51" s="115" t="s">
        <v>725</v>
      </c>
      <c r="E51" s="115">
        <v>93</v>
      </c>
      <c r="F51" s="115"/>
      <c r="G51" s="115">
        <v>0</v>
      </c>
      <c r="H51" s="115">
        <v>0</v>
      </c>
      <c r="I51" s="115">
        <v>0</v>
      </c>
      <c r="J51" s="116">
        <v>0</v>
      </c>
      <c r="L51" s="121" t="s">
        <v>949</v>
      </c>
      <c r="M51">
        <v>250</v>
      </c>
      <c r="N51">
        <v>5</v>
      </c>
    </row>
    <row r="52" spans="1:14" x14ac:dyDescent="0.25">
      <c r="A52" s="114" t="s">
        <v>726</v>
      </c>
      <c r="B52" s="114" t="str">
        <f>VLOOKUP(т1.1[[#This Row],[Наименование ОО]],[1]списки!$K$2:$K$89,1,FALSE)</f>
        <v>Верхнетуринский механический техникум</v>
      </c>
      <c r="C52" s="115" t="s">
        <v>662</v>
      </c>
      <c r="D52" s="115" t="s">
        <v>727</v>
      </c>
      <c r="E52" s="115">
        <v>64</v>
      </c>
      <c r="F52" s="115">
        <v>16</v>
      </c>
      <c r="G52" s="115">
        <v>5</v>
      </c>
      <c r="H52" s="115">
        <v>43</v>
      </c>
      <c r="I52" s="115">
        <v>0</v>
      </c>
      <c r="J52" s="116">
        <v>0</v>
      </c>
      <c r="L52" s="121" t="s">
        <v>955</v>
      </c>
      <c r="M52">
        <v>246</v>
      </c>
      <c r="N52">
        <v>2</v>
      </c>
    </row>
    <row r="53" spans="1:14" x14ac:dyDescent="0.25">
      <c r="A53" s="114" t="s">
        <v>726</v>
      </c>
      <c r="B53" s="114" t="str">
        <f>VLOOKUP(т1.1[[#This Row],[Наименование ОО]],[1]списки!$K$2:$K$89,1,FALSE)</f>
        <v>Верхнетуринский механический техникум</v>
      </c>
      <c r="C53" s="115" t="s">
        <v>664</v>
      </c>
      <c r="D53" s="115" t="s">
        <v>728</v>
      </c>
      <c r="E53" s="115">
        <v>103</v>
      </c>
      <c r="F53" s="115">
        <v>41</v>
      </c>
      <c r="G53" s="115">
        <v>5</v>
      </c>
      <c r="H53" s="115">
        <v>62</v>
      </c>
      <c r="I53" s="115">
        <v>11</v>
      </c>
      <c r="J53" s="116">
        <v>0</v>
      </c>
      <c r="L53" s="121" t="s">
        <v>961</v>
      </c>
      <c r="M53">
        <v>250</v>
      </c>
      <c r="N53">
        <v>0</v>
      </c>
    </row>
    <row r="54" spans="1:14" x14ac:dyDescent="0.25">
      <c r="A54" s="114" t="s">
        <v>726</v>
      </c>
      <c r="B54" s="114" t="str">
        <f>VLOOKUP(т1.1[[#This Row],[Наименование ОО]],[1]списки!$K$2:$K$89,1,FALSE)</f>
        <v>Верхнетуринский механический техникум</v>
      </c>
      <c r="C54" s="115" t="s">
        <v>666</v>
      </c>
      <c r="D54" s="115" t="s">
        <v>729</v>
      </c>
      <c r="E54" s="115">
        <v>123</v>
      </c>
      <c r="F54" s="115">
        <v>38</v>
      </c>
      <c r="G54" s="115">
        <v>5</v>
      </c>
      <c r="H54" s="115">
        <v>52</v>
      </c>
      <c r="I54" s="115">
        <v>22</v>
      </c>
      <c r="J54" s="116">
        <v>0</v>
      </c>
      <c r="L54" s="121" t="s">
        <v>985</v>
      </c>
      <c r="M54">
        <v>243</v>
      </c>
      <c r="N54">
        <v>0</v>
      </c>
    </row>
    <row r="55" spans="1:14" x14ac:dyDescent="0.25">
      <c r="A55" s="114" t="s">
        <v>726</v>
      </c>
      <c r="B55" s="114" t="str">
        <f>VLOOKUP(т1.1[[#This Row],[Наименование ОО]],[1]списки!$K$2:$K$89,1,FALSE)</f>
        <v>Верхнетуринский механический техникум</v>
      </c>
      <c r="C55" s="115" t="s">
        <v>668</v>
      </c>
      <c r="D55" s="115" t="s">
        <v>730</v>
      </c>
      <c r="E55" s="115">
        <v>104</v>
      </c>
      <c r="F55" s="115">
        <v>39</v>
      </c>
      <c r="G55" s="115">
        <v>5</v>
      </c>
      <c r="H55" s="115">
        <v>14</v>
      </c>
      <c r="I55" s="115">
        <v>13</v>
      </c>
      <c r="J55" s="116">
        <v>0</v>
      </c>
      <c r="L55" s="121" t="s">
        <v>967</v>
      </c>
      <c r="M55">
        <v>497</v>
      </c>
      <c r="N55">
        <v>5</v>
      </c>
    </row>
    <row r="56" spans="1:14" ht="15.75" thickBot="1" x14ac:dyDescent="0.3">
      <c r="A56" s="114" t="s">
        <v>726</v>
      </c>
      <c r="B56" s="114" t="str">
        <f>VLOOKUP(т1.1[[#This Row],[Наименование ОО]],[1]списки!$K$2:$K$89,1,FALSE)</f>
        <v>Верхнетуринский механический техникум</v>
      </c>
      <c r="C56" s="115" t="s">
        <v>670</v>
      </c>
      <c r="D56" s="115" t="s">
        <v>731</v>
      </c>
      <c r="E56" s="115">
        <v>74</v>
      </c>
      <c r="F56" s="115">
        <v>17</v>
      </c>
      <c r="G56" s="115">
        <v>1</v>
      </c>
      <c r="H56" s="115">
        <v>25</v>
      </c>
      <c r="I56" s="115">
        <v>31</v>
      </c>
      <c r="J56" s="116">
        <v>0</v>
      </c>
      <c r="L56" s="121" t="s">
        <v>973</v>
      </c>
      <c r="M56">
        <v>110</v>
      </c>
      <c r="N56">
        <v>0</v>
      </c>
    </row>
    <row r="57" spans="1:14" ht="15.75" thickBot="1" x14ac:dyDescent="0.3">
      <c r="A57" s="117" t="s">
        <v>732</v>
      </c>
      <c r="B57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57" s="115" t="s">
        <v>662</v>
      </c>
      <c r="D57" s="115" t="s">
        <v>733</v>
      </c>
      <c r="E57" s="115"/>
      <c r="F57" s="115"/>
      <c r="G57" s="115"/>
      <c r="H57" s="115"/>
      <c r="I57" s="115"/>
      <c r="J57" s="116"/>
      <c r="L57" s="121" t="s">
        <v>991</v>
      </c>
      <c r="M57">
        <v>201</v>
      </c>
      <c r="N57">
        <v>0</v>
      </c>
    </row>
    <row r="58" spans="1:14" ht="15.75" thickBot="1" x14ac:dyDescent="0.3">
      <c r="A58" s="117" t="s">
        <v>732</v>
      </c>
      <c r="B58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58" s="115" t="s">
        <v>664</v>
      </c>
      <c r="D58" s="115" t="s">
        <v>734</v>
      </c>
      <c r="E58" s="115">
        <v>294</v>
      </c>
      <c r="F58" s="115">
        <v>0</v>
      </c>
      <c r="G58" s="115">
        <v>60</v>
      </c>
      <c r="H58" s="115">
        <v>52</v>
      </c>
      <c r="I58" s="115">
        <v>52</v>
      </c>
      <c r="J58" s="116">
        <v>0</v>
      </c>
      <c r="L58" s="121" t="s">
        <v>997</v>
      </c>
      <c r="M58">
        <v>323</v>
      </c>
      <c r="N58">
        <v>4</v>
      </c>
    </row>
    <row r="59" spans="1:14" ht="15.75" thickBot="1" x14ac:dyDescent="0.3">
      <c r="A59" s="117" t="s">
        <v>732</v>
      </c>
      <c r="B59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59" s="115" t="s">
        <v>666</v>
      </c>
      <c r="D59" s="115" t="s">
        <v>735</v>
      </c>
      <c r="E59" s="115">
        <v>291</v>
      </c>
      <c r="F59" s="115">
        <v>0</v>
      </c>
      <c r="G59" s="115">
        <v>41</v>
      </c>
      <c r="H59" s="115">
        <v>47</v>
      </c>
      <c r="I59" s="115">
        <v>47</v>
      </c>
      <c r="J59" s="116">
        <v>0</v>
      </c>
      <c r="L59" s="121" t="s">
        <v>1003</v>
      </c>
      <c r="M59">
        <v>224</v>
      </c>
      <c r="N59">
        <v>4</v>
      </c>
    </row>
    <row r="60" spans="1:14" ht="15.75" thickBot="1" x14ac:dyDescent="0.3">
      <c r="A60" s="117" t="s">
        <v>732</v>
      </c>
      <c r="B60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60" s="115" t="s">
        <v>668</v>
      </c>
      <c r="D60" s="115" t="s">
        <v>736</v>
      </c>
      <c r="E60" s="115">
        <v>281</v>
      </c>
      <c r="F60" s="115">
        <v>0</v>
      </c>
      <c r="G60" s="115">
        <v>38</v>
      </c>
      <c r="H60" s="115">
        <v>68</v>
      </c>
      <c r="I60" s="115">
        <v>66</v>
      </c>
      <c r="J60" s="116">
        <v>0</v>
      </c>
      <c r="L60" s="121" t="s">
        <v>1009</v>
      </c>
      <c r="M60">
        <v>0</v>
      </c>
      <c r="N60">
        <v>0</v>
      </c>
    </row>
    <row r="61" spans="1:14" ht="15.75" thickBot="1" x14ac:dyDescent="0.3">
      <c r="A61" s="117" t="s">
        <v>732</v>
      </c>
      <c r="B61" s="114" t="str">
        <f>VLOOKUP(т1.1[[#This Row],[Наименование ОО]],[1]списки!$K$2:$K$89,1,FALSE)</f>
        <v>Верхнесалдинский авиаметаллургический колледж им. А.А. Евстигнеева</v>
      </c>
      <c r="C61" s="115" t="s">
        <v>670</v>
      </c>
      <c r="D61" s="115" t="s">
        <v>737</v>
      </c>
      <c r="E61" s="115">
        <v>306</v>
      </c>
      <c r="F61" s="115">
        <v>0</v>
      </c>
      <c r="G61" s="115">
        <v>40</v>
      </c>
      <c r="H61" s="115">
        <v>56</v>
      </c>
      <c r="I61" s="115">
        <v>56</v>
      </c>
      <c r="J61" s="116">
        <v>0</v>
      </c>
      <c r="L61" s="121" t="s">
        <v>1015</v>
      </c>
      <c r="M61">
        <v>83</v>
      </c>
      <c r="N61">
        <v>0</v>
      </c>
    </row>
    <row r="62" spans="1:14" x14ac:dyDescent="0.25">
      <c r="A62" s="114" t="s">
        <v>738</v>
      </c>
      <c r="B62" s="114" t="str">
        <f>VLOOKUP(т1.1[[#This Row],[Наименование ОО]],[1]списки!$K$2:$K$89,1,FALSE)</f>
        <v>Высокогорский многопрофильный техникум</v>
      </c>
      <c r="C62" s="115" t="s">
        <v>662</v>
      </c>
      <c r="D62" s="115" t="s">
        <v>739</v>
      </c>
      <c r="E62" s="115">
        <v>165</v>
      </c>
      <c r="F62" s="115">
        <v>60</v>
      </c>
      <c r="G62" s="115">
        <v>4</v>
      </c>
      <c r="H62" s="115">
        <v>0</v>
      </c>
      <c r="I62" s="115">
        <v>0</v>
      </c>
      <c r="J62" s="116">
        <v>0</v>
      </c>
      <c r="L62" s="121" t="s">
        <v>1021</v>
      </c>
      <c r="M62">
        <v>162</v>
      </c>
      <c r="N62">
        <v>1</v>
      </c>
    </row>
    <row r="63" spans="1:14" x14ac:dyDescent="0.25">
      <c r="A63" s="114" t="s">
        <v>738</v>
      </c>
      <c r="B63" s="114" t="str">
        <f>VLOOKUP(т1.1[[#This Row],[Наименование ОО]],[1]списки!$K$2:$K$89,1,FALSE)</f>
        <v>Высокогорский многопрофильный техникум</v>
      </c>
      <c r="C63" s="115" t="s">
        <v>664</v>
      </c>
      <c r="D63" s="115" t="s">
        <v>740</v>
      </c>
      <c r="E63" s="115">
        <v>232</v>
      </c>
      <c r="F63" s="115">
        <v>75</v>
      </c>
      <c r="G63" s="115">
        <v>5</v>
      </c>
      <c r="H63" s="115">
        <v>10</v>
      </c>
      <c r="I63" s="115">
        <v>9</v>
      </c>
      <c r="J63" s="116">
        <v>0</v>
      </c>
      <c r="L63" s="121" t="s">
        <v>1189</v>
      </c>
      <c r="M63">
        <v>107</v>
      </c>
      <c r="N63">
        <v>0</v>
      </c>
    </row>
    <row r="64" spans="1:14" x14ac:dyDescent="0.25">
      <c r="A64" s="114" t="s">
        <v>738</v>
      </c>
      <c r="B64" s="114" t="str">
        <f>VLOOKUP(т1.1[[#This Row],[Наименование ОО]],[1]списки!$K$2:$K$89,1,FALSE)</f>
        <v>Высокогорский многопрофильный техникум</v>
      </c>
      <c r="C64" s="115" t="s">
        <v>666</v>
      </c>
      <c r="D64" s="115" t="s">
        <v>741</v>
      </c>
      <c r="E64" s="115">
        <v>147</v>
      </c>
      <c r="F64" s="115">
        <v>60</v>
      </c>
      <c r="G64" s="115">
        <v>4</v>
      </c>
      <c r="H64" s="115">
        <v>17</v>
      </c>
      <c r="I64" s="115">
        <v>5</v>
      </c>
      <c r="J64" s="116">
        <v>1</v>
      </c>
      <c r="L64" s="121" t="s">
        <v>1027</v>
      </c>
      <c r="M64">
        <v>240</v>
      </c>
      <c r="N64">
        <v>3</v>
      </c>
    </row>
    <row r="65" spans="1:14" x14ac:dyDescent="0.25">
      <c r="A65" s="114" t="s">
        <v>738</v>
      </c>
      <c r="B65" s="114" t="str">
        <f>VLOOKUP(т1.1[[#This Row],[Наименование ОО]],[1]списки!$K$2:$K$89,1,FALSE)</f>
        <v>Высокогорский многопрофильный техникум</v>
      </c>
      <c r="C65" s="115" t="s">
        <v>668</v>
      </c>
      <c r="D65" s="115" t="s">
        <v>742</v>
      </c>
      <c r="E65" s="115">
        <v>191</v>
      </c>
      <c r="F65" s="115">
        <v>42</v>
      </c>
      <c r="G65" s="115">
        <v>4</v>
      </c>
      <c r="H65" s="115">
        <v>71</v>
      </c>
      <c r="I65" s="115">
        <v>48</v>
      </c>
      <c r="J65" s="116">
        <v>1</v>
      </c>
      <c r="L65" s="121" t="s">
        <v>1033</v>
      </c>
      <c r="M65">
        <v>559</v>
      </c>
      <c r="N65">
        <v>1</v>
      </c>
    </row>
    <row r="66" spans="1:14" ht="15.75" thickBot="1" x14ac:dyDescent="0.3">
      <c r="A66" s="114" t="s">
        <v>738</v>
      </c>
      <c r="B66" s="114" t="str">
        <f>VLOOKUP(т1.1[[#This Row],[Наименование ОО]],[1]списки!$K$2:$K$89,1,FALSE)</f>
        <v>Высокогорский многопрофильный техникум</v>
      </c>
      <c r="C66" s="115" t="s">
        <v>670</v>
      </c>
      <c r="D66" s="115" t="s">
        <v>743</v>
      </c>
      <c r="E66" s="115">
        <v>211</v>
      </c>
      <c r="F66" s="115">
        <v>65</v>
      </c>
      <c r="G66" s="115">
        <v>1</v>
      </c>
      <c r="H66" s="115">
        <v>82</v>
      </c>
      <c r="I66" s="115">
        <v>61</v>
      </c>
      <c r="J66" s="116">
        <v>1</v>
      </c>
      <c r="L66" s="121" t="s">
        <v>1039</v>
      </c>
      <c r="M66">
        <v>174</v>
      </c>
      <c r="N66">
        <v>0</v>
      </c>
    </row>
    <row r="67" spans="1:14" ht="15.75" thickBot="1" x14ac:dyDescent="0.3">
      <c r="A67" s="117" t="s">
        <v>744</v>
      </c>
      <c r="B67" s="114" t="str">
        <f>VLOOKUP(т1.1[[#This Row],[Наименование ОО]],[1]списки!$K$2:$K$89,1,FALSE)</f>
        <v>Екатеринбургский автомобильно-дорожный колледж</v>
      </c>
      <c r="C67" s="115" t="s">
        <v>662</v>
      </c>
      <c r="D67" s="115" t="s">
        <v>745</v>
      </c>
      <c r="E67" s="115">
        <v>450</v>
      </c>
      <c r="F67" s="115">
        <v>0</v>
      </c>
      <c r="G67" s="115">
        <v>55</v>
      </c>
      <c r="H67" s="115" t="s">
        <v>746</v>
      </c>
      <c r="I67" s="115" t="s">
        <v>746</v>
      </c>
      <c r="J67" s="116" t="s">
        <v>746</v>
      </c>
      <c r="L67" s="121" t="s">
        <v>1045</v>
      </c>
      <c r="M67">
        <v>222</v>
      </c>
      <c r="N67">
        <v>2</v>
      </c>
    </row>
    <row r="68" spans="1:14" ht="15.75" thickBot="1" x14ac:dyDescent="0.3">
      <c r="A68" s="117" t="s">
        <v>744</v>
      </c>
      <c r="B68" s="114" t="str">
        <f>VLOOKUP(т1.1[[#This Row],[Наименование ОО]],[1]списки!$K$2:$K$89,1,FALSE)</f>
        <v>Екатеринбургский автомобильно-дорожный колледж</v>
      </c>
      <c r="C68" s="115" t="s">
        <v>664</v>
      </c>
      <c r="D68" s="115" t="s">
        <v>747</v>
      </c>
      <c r="E68" s="115">
        <v>317</v>
      </c>
      <c r="F68" s="115">
        <v>0</v>
      </c>
      <c r="G68" s="115">
        <v>51</v>
      </c>
      <c r="H68" s="115" t="s">
        <v>746</v>
      </c>
      <c r="I68" s="115" t="s">
        <v>746</v>
      </c>
      <c r="J68" s="116" t="s">
        <v>746</v>
      </c>
      <c r="L68" s="121" t="s">
        <v>1051</v>
      </c>
      <c r="M68">
        <v>162</v>
      </c>
      <c r="N68">
        <v>2</v>
      </c>
    </row>
    <row r="69" spans="1:14" ht="15.75" thickBot="1" x14ac:dyDescent="0.3">
      <c r="A69" s="117" t="s">
        <v>744</v>
      </c>
      <c r="B69" s="114" t="str">
        <f>VLOOKUP(т1.1[[#This Row],[Наименование ОО]],[1]списки!$K$2:$K$89,1,FALSE)</f>
        <v>Екатеринбургский автомобильно-дорожный колледж</v>
      </c>
      <c r="C69" s="115" t="s">
        <v>666</v>
      </c>
      <c r="D69" s="115" t="s">
        <v>748</v>
      </c>
      <c r="E69" s="115">
        <v>343</v>
      </c>
      <c r="F69" s="115">
        <v>0</v>
      </c>
      <c r="G69" s="115">
        <v>39</v>
      </c>
      <c r="H69" s="115">
        <v>28</v>
      </c>
      <c r="I69" s="115">
        <v>28</v>
      </c>
      <c r="J69" s="116" t="s">
        <v>746</v>
      </c>
      <c r="L69" s="121" t="s">
        <v>1177</v>
      </c>
      <c r="M69">
        <v>204</v>
      </c>
      <c r="N69">
        <v>4</v>
      </c>
    </row>
    <row r="70" spans="1:14" ht="15.75" thickBot="1" x14ac:dyDescent="0.3">
      <c r="A70" s="117" t="s">
        <v>744</v>
      </c>
      <c r="B70" s="114" t="str">
        <f>VLOOKUP(т1.1[[#This Row],[Наименование ОО]],[1]списки!$K$2:$K$89,1,FALSE)</f>
        <v>Екатеринбургский автомобильно-дорожный колледж</v>
      </c>
      <c r="C70" s="115" t="s">
        <v>668</v>
      </c>
      <c r="D70" s="115" t="s">
        <v>749</v>
      </c>
      <c r="E70" s="115">
        <v>267</v>
      </c>
      <c r="F70" s="115">
        <v>0</v>
      </c>
      <c r="G70" s="115">
        <v>43</v>
      </c>
      <c r="H70" s="115">
        <v>22</v>
      </c>
      <c r="I70" s="115">
        <v>22</v>
      </c>
      <c r="J70" s="116" t="s">
        <v>746</v>
      </c>
      <c r="L70" s="121" t="s">
        <v>1057</v>
      </c>
      <c r="M70">
        <v>154</v>
      </c>
      <c r="N70">
        <v>1</v>
      </c>
    </row>
    <row r="71" spans="1:14" ht="15.75" thickBot="1" x14ac:dyDescent="0.3">
      <c r="A71" s="117" t="s">
        <v>744</v>
      </c>
      <c r="B71" s="114" t="str">
        <f>VLOOKUP(т1.1[[#This Row],[Наименование ОО]],[1]списки!$K$2:$K$89,1,FALSE)</f>
        <v>Екатеринбургский автомобильно-дорожный колледж</v>
      </c>
      <c r="C71" s="115" t="s">
        <v>670</v>
      </c>
      <c r="D71" s="115" t="s">
        <v>750</v>
      </c>
      <c r="E71" s="115">
        <v>367</v>
      </c>
      <c r="F71" s="115">
        <v>0</v>
      </c>
      <c r="G71" s="115">
        <v>47</v>
      </c>
      <c r="H71" s="115">
        <v>40</v>
      </c>
      <c r="I71" s="115">
        <v>169</v>
      </c>
      <c r="J71" s="116" t="s">
        <v>746</v>
      </c>
      <c r="L71" s="121" t="s">
        <v>1063</v>
      </c>
      <c r="M71">
        <v>142</v>
      </c>
      <c r="N71">
        <v>1</v>
      </c>
    </row>
    <row r="72" spans="1:14" x14ac:dyDescent="0.25">
      <c r="A72" s="114" t="s">
        <v>751</v>
      </c>
      <c r="B72" s="114" t="str">
        <f>VLOOKUP(т1.1[[#This Row],[Наименование ОО]],[1]списки!$K$2:$K$89,1,FALSE)</f>
        <v>Екатеринбургский колледж транспортного строительства</v>
      </c>
      <c r="C72" s="115" t="s">
        <v>662</v>
      </c>
      <c r="D72" s="115" t="s">
        <v>752</v>
      </c>
      <c r="E72" s="115">
        <v>199</v>
      </c>
      <c r="F72" s="115">
        <v>0</v>
      </c>
      <c r="G72" s="115">
        <v>21</v>
      </c>
      <c r="H72" s="115">
        <v>0</v>
      </c>
      <c r="I72" s="115">
        <v>0</v>
      </c>
      <c r="J72" s="116">
        <v>0</v>
      </c>
      <c r="L72" s="121" t="s">
        <v>1069</v>
      </c>
      <c r="M72">
        <v>63</v>
      </c>
      <c r="N72">
        <v>0</v>
      </c>
    </row>
    <row r="73" spans="1:14" x14ac:dyDescent="0.25">
      <c r="A73" s="114" t="s">
        <v>751</v>
      </c>
      <c r="B73" s="114" t="str">
        <f>VLOOKUP(т1.1[[#This Row],[Наименование ОО]],[1]списки!$K$2:$K$89,1,FALSE)</f>
        <v>Екатеринбургский колледж транспортного строительства</v>
      </c>
      <c r="C73" s="115" t="s">
        <v>664</v>
      </c>
      <c r="D73" s="115" t="s">
        <v>753</v>
      </c>
      <c r="E73" s="115">
        <v>186</v>
      </c>
      <c r="F73" s="115">
        <v>0</v>
      </c>
      <c r="G73" s="115">
        <v>16</v>
      </c>
      <c r="H73" s="115">
        <v>0</v>
      </c>
      <c r="I73" s="115">
        <v>0</v>
      </c>
      <c r="J73" s="116">
        <v>0</v>
      </c>
      <c r="L73" s="121" t="s">
        <v>1075</v>
      </c>
      <c r="M73">
        <v>98</v>
      </c>
      <c r="N73">
        <v>7</v>
      </c>
    </row>
    <row r="74" spans="1:14" x14ac:dyDescent="0.25">
      <c r="A74" s="114" t="s">
        <v>751</v>
      </c>
      <c r="B74" s="114" t="str">
        <f>VLOOKUP(т1.1[[#This Row],[Наименование ОО]],[1]списки!$K$2:$K$89,1,FALSE)</f>
        <v>Екатеринбургский колледж транспортного строительства</v>
      </c>
      <c r="C74" s="115" t="s">
        <v>666</v>
      </c>
      <c r="D74" s="115" t="s">
        <v>754</v>
      </c>
      <c r="E74" s="115">
        <v>206</v>
      </c>
      <c r="F74" s="115">
        <v>0</v>
      </c>
      <c r="G74" s="115">
        <v>18</v>
      </c>
      <c r="H74" s="115">
        <v>0</v>
      </c>
      <c r="I74" s="115">
        <v>0</v>
      </c>
      <c r="J74" s="116">
        <v>0</v>
      </c>
      <c r="L74" s="121" t="s">
        <v>1081</v>
      </c>
      <c r="M74">
        <v>199</v>
      </c>
      <c r="N74">
        <v>1</v>
      </c>
    </row>
    <row r="75" spans="1:14" x14ac:dyDescent="0.25">
      <c r="A75" s="114" t="s">
        <v>751</v>
      </c>
      <c r="B75" s="114" t="str">
        <f>VLOOKUP(т1.1[[#This Row],[Наименование ОО]],[1]списки!$K$2:$K$89,1,FALSE)</f>
        <v>Екатеринбургский колледж транспортного строительства</v>
      </c>
      <c r="C75" s="115" t="s">
        <v>668</v>
      </c>
      <c r="D75" s="115" t="s">
        <v>755</v>
      </c>
      <c r="E75" s="115">
        <v>203</v>
      </c>
      <c r="F75" s="115">
        <v>0</v>
      </c>
      <c r="G75" s="115">
        <v>20</v>
      </c>
      <c r="H75" s="115">
        <v>0</v>
      </c>
      <c r="I75" s="115">
        <v>91</v>
      </c>
      <c r="J75" s="116">
        <v>10</v>
      </c>
      <c r="L75" s="121" t="s">
        <v>1087</v>
      </c>
      <c r="M75">
        <v>108</v>
      </c>
      <c r="N75">
        <v>3</v>
      </c>
    </row>
    <row r="76" spans="1:14" x14ac:dyDescent="0.25">
      <c r="A76" s="114" t="s">
        <v>751</v>
      </c>
      <c r="B76" s="114" t="str">
        <f>VLOOKUP(т1.1[[#This Row],[Наименование ОО]],[1]списки!$K$2:$K$89,1,FALSE)</f>
        <v>Екатеринбургский колледж транспортного строительства</v>
      </c>
      <c r="C76" s="115" t="s">
        <v>670</v>
      </c>
      <c r="D76" s="115" t="s">
        <v>756</v>
      </c>
      <c r="E76" s="115">
        <v>234</v>
      </c>
      <c r="F76" s="115">
        <v>0</v>
      </c>
      <c r="G76" s="115">
        <v>17</v>
      </c>
      <c r="H76" s="115">
        <v>56</v>
      </c>
      <c r="I76" s="115">
        <v>216</v>
      </c>
      <c r="J76" s="116">
        <v>14</v>
      </c>
      <c r="L76" s="121" t="s">
        <v>1093</v>
      </c>
      <c r="M76">
        <v>0</v>
      </c>
      <c r="N76">
        <v>0</v>
      </c>
    </row>
    <row r="77" spans="1:14" x14ac:dyDescent="0.25">
      <c r="A77" s="114" t="s">
        <v>757</v>
      </c>
      <c r="B77" s="114" t="str">
        <f>VLOOKUP(т1.1[[#This Row],[Наименование ОО]],[1]списки!$K$2:$K$89,1,FALSE)</f>
        <v>Екатеринбургский монтажный колледж</v>
      </c>
      <c r="C77" s="115" t="s">
        <v>662</v>
      </c>
      <c r="D77" s="115" t="s">
        <v>758</v>
      </c>
      <c r="E77" s="115">
        <v>155</v>
      </c>
      <c r="F77" s="115">
        <v>0</v>
      </c>
      <c r="G77" s="115">
        <v>20</v>
      </c>
      <c r="H77" s="115">
        <v>71</v>
      </c>
      <c r="I77" s="115">
        <v>0</v>
      </c>
      <c r="J77" s="116">
        <v>0</v>
      </c>
      <c r="L77" s="121" t="s">
        <v>1099</v>
      </c>
      <c r="M77">
        <v>367</v>
      </c>
      <c r="N77">
        <v>5</v>
      </c>
    </row>
    <row r="78" spans="1:14" x14ac:dyDescent="0.25">
      <c r="A78" s="114" t="s">
        <v>757</v>
      </c>
      <c r="B78" s="114" t="str">
        <f>VLOOKUP(т1.1[[#This Row],[Наименование ОО]],[1]списки!$K$2:$K$89,1,FALSE)</f>
        <v>Екатеринбургский монтажный колледж</v>
      </c>
      <c r="C78" s="115" t="s">
        <v>664</v>
      </c>
      <c r="D78" s="115" t="s">
        <v>759</v>
      </c>
      <c r="E78" s="115">
        <v>172</v>
      </c>
      <c r="F78" s="115">
        <v>0</v>
      </c>
      <c r="G78" s="115">
        <v>32</v>
      </c>
      <c r="H78" s="115">
        <v>108</v>
      </c>
      <c r="I78" s="115">
        <v>0</v>
      </c>
      <c r="J78" s="116">
        <v>0</v>
      </c>
      <c r="L78" s="121" t="s">
        <v>1105</v>
      </c>
      <c r="M78">
        <v>313</v>
      </c>
      <c r="N78">
        <v>7</v>
      </c>
    </row>
    <row r="79" spans="1:14" x14ac:dyDescent="0.25">
      <c r="A79" s="114" t="s">
        <v>757</v>
      </c>
      <c r="B79" s="114" t="str">
        <f>VLOOKUP(т1.1[[#This Row],[Наименование ОО]],[1]списки!$K$2:$K$89,1,FALSE)</f>
        <v>Екатеринбургский монтажный колледж</v>
      </c>
      <c r="C79" s="115" t="s">
        <v>666</v>
      </c>
      <c r="D79" s="115" t="s">
        <v>760</v>
      </c>
      <c r="E79" s="115">
        <v>293</v>
      </c>
      <c r="F79" s="115">
        <v>0</v>
      </c>
      <c r="G79" s="115">
        <v>41</v>
      </c>
      <c r="H79" s="115">
        <v>143</v>
      </c>
      <c r="I79" s="115">
        <v>65</v>
      </c>
      <c r="J79" s="116">
        <v>20</v>
      </c>
      <c r="L79" s="121" t="s">
        <v>1111</v>
      </c>
      <c r="M79">
        <v>113</v>
      </c>
      <c r="N79">
        <v>2</v>
      </c>
    </row>
    <row r="80" spans="1:14" x14ac:dyDescent="0.25">
      <c r="A80" s="114" t="s">
        <v>757</v>
      </c>
      <c r="B80" s="114" t="str">
        <f>VLOOKUP(т1.1[[#This Row],[Наименование ОО]],[1]списки!$K$2:$K$89,1,FALSE)</f>
        <v>Екатеринбургский монтажный колледж</v>
      </c>
      <c r="C80" s="115" t="s">
        <v>668</v>
      </c>
      <c r="D80" s="115" t="s">
        <v>761</v>
      </c>
      <c r="E80" s="115">
        <v>312</v>
      </c>
      <c r="F80" s="115">
        <v>0</v>
      </c>
      <c r="G80" s="115">
        <v>34</v>
      </c>
      <c r="H80" s="115">
        <v>170</v>
      </c>
      <c r="I80" s="115">
        <v>50</v>
      </c>
      <c r="J80" s="116">
        <v>0</v>
      </c>
      <c r="L80" s="121" t="s">
        <v>1123</v>
      </c>
      <c r="M80">
        <v>107</v>
      </c>
      <c r="N80">
        <v>0</v>
      </c>
    </row>
    <row r="81" spans="1:14" x14ac:dyDescent="0.25">
      <c r="A81" s="114" t="s">
        <v>757</v>
      </c>
      <c r="B81" s="114" t="str">
        <f>VLOOKUP(т1.1[[#This Row],[Наименование ОО]],[1]списки!$K$2:$K$89,1,FALSE)</f>
        <v>Екатеринбургский монтажный колледж</v>
      </c>
      <c r="C81" s="115" t="s">
        <v>670</v>
      </c>
      <c r="D81" s="115" t="s">
        <v>762</v>
      </c>
      <c r="E81" s="115">
        <v>398</v>
      </c>
      <c r="F81" s="115">
        <v>0</v>
      </c>
      <c r="G81" s="115">
        <v>56</v>
      </c>
      <c r="H81" s="115">
        <v>235</v>
      </c>
      <c r="I81" s="115">
        <v>295</v>
      </c>
      <c r="J81" s="116">
        <v>0</v>
      </c>
      <c r="L81" s="121" t="s">
        <v>1117</v>
      </c>
      <c r="M81">
        <v>1240</v>
      </c>
      <c r="N81">
        <v>6</v>
      </c>
    </row>
    <row r="82" spans="1:14" x14ac:dyDescent="0.25">
      <c r="A82" s="114" t="s">
        <v>763</v>
      </c>
      <c r="B82" s="114" t="str">
        <f>VLOOKUP(т1.1[[#This Row],[Наименование ОО]],[1]списки!$K$2:$K$89,1,FALSE)</f>
        <v>Екатеринбургский политехникум</v>
      </c>
      <c r="C82" s="115" t="s">
        <v>662</v>
      </c>
      <c r="D82" s="115" t="s">
        <v>764</v>
      </c>
      <c r="E82" s="115">
        <v>163</v>
      </c>
      <c r="F82" s="115"/>
      <c r="G82" s="115">
        <v>14</v>
      </c>
      <c r="H82" s="115">
        <v>100</v>
      </c>
      <c r="I82" s="115">
        <v>0</v>
      </c>
      <c r="J82" s="116">
        <v>0</v>
      </c>
      <c r="L82" s="121" t="s">
        <v>1183</v>
      </c>
      <c r="M82">
        <v>484</v>
      </c>
      <c r="N82">
        <v>1</v>
      </c>
    </row>
    <row r="83" spans="1:14" x14ac:dyDescent="0.25">
      <c r="A83" s="114" t="s">
        <v>763</v>
      </c>
      <c r="B83" s="114" t="str">
        <f>VLOOKUP(т1.1[[#This Row],[Наименование ОО]],[1]списки!$K$2:$K$89,1,FALSE)</f>
        <v>Екатеринбургский политехникум</v>
      </c>
      <c r="C83" s="115" t="s">
        <v>664</v>
      </c>
      <c r="D83" s="115" t="s">
        <v>765</v>
      </c>
      <c r="E83" s="115">
        <v>160</v>
      </c>
      <c r="F83" s="115"/>
      <c r="G83" s="115">
        <v>14</v>
      </c>
      <c r="H83" s="115">
        <v>94</v>
      </c>
      <c r="I83" s="115">
        <v>0</v>
      </c>
      <c r="J83" s="116">
        <v>0</v>
      </c>
      <c r="L83" s="121" t="s">
        <v>1129</v>
      </c>
      <c r="M83">
        <v>274</v>
      </c>
      <c r="N83">
        <v>2</v>
      </c>
    </row>
    <row r="84" spans="1:14" x14ac:dyDescent="0.25">
      <c r="A84" s="114" t="s">
        <v>763</v>
      </c>
      <c r="B84" s="114" t="str">
        <f>VLOOKUP(т1.1[[#This Row],[Наименование ОО]],[1]списки!$K$2:$K$89,1,FALSE)</f>
        <v>Екатеринбургский политехникум</v>
      </c>
      <c r="C84" s="115" t="s">
        <v>666</v>
      </c>
      <c r="D84" s="115" t="s">
        <v>766</v>
      </c>
      <c r="E84" s="115">
        <v>180</v>
      </c>
      <c r="F84" s="115"/>
      <c r="G84" s="115">
        <v>14</v>
      </c>
      <c r="H84" s="115">
        <v>124</v>
      </c>
      <c r="I84" s="115">
        <v>0</v>
      </c>
      <c r="J84" s="116">
        <v>1</v>
      </c>
      <c r="L84" s="121" t="s">
        <v>1135</v>
      </c>
      <c r="M84">
        <v>533</v>
      </c>
      <c r="N84">
        <v>11</v>
      </c>
    </row>
    <row r="85" spans="1:14" x14ac:dyDescent="0.25">
      <c r="A85" s="114" t="s">
        <v>763</v>
      </c>
      <c r="B85" s="114" t="str">
        <f>VLOOKUP(т1.1[[#This Row],[Наименование ОО]],[1]списки!$K$2:$K$89,1,FALSE)</f>
        <v>Екатеринбургский политехникум</v>
      </c>
      <c r="C85" s="115" t="s">
        <v>668</v>
      </c>
      <c r="D85" s="115" t="s">
        <v>767</v>
      </c>
      <c r="E85" s="115">
        <v>166</v>
      </c>
      <c r="F85" s="115"/>
      <c r="G85" s="115">
        <v>29</v>
      </c>
      <c r="H85" s="115">
        <v>101</v>
      </c>
      <c r="I85" s="115">
        <v>21</v>
      </c>
      <c r="J85" s="116">
        <v>5</v>
      </c>
      <c r="L85" s="121" t="s">
        <v>1141</v>
      </c>
      <c r="M85">
        <v>319</v>
      </c>
      <c r="N85">
        <v>2</v>
      </c>
    </row>
    <row r="86" spans="1:14" x14ac:dyDescent="0.25">
      <c r="A86" s="114" t="s">
        <v>763</v>
      </c>
      <c r="B86" s="114" t="str">
        <f>VLOOKUP(т1.1[[#This Row],[Наименование ОО]],[1]списки!$K$2:$K$89,1,FALSE)</f>
        <v>Екатеринбургский политехникум</v>
      </c>
      <c r="C86" s="115" t="s">
        <v>670</v>
      </c>
      <c r="D86" s="115" t="s">
        <v>768</v>
      </c>
      <c r="E86" s="115">
        <v>177</v>
      </c>
      <c r="F86" s="115"/>
      <c r="G86" s="115">
        <v>13</v>
      </c>
      <c r="H86" s="115">
        <v>91</v>
      </c>
      <c r="I86" s="115">
        <v>68</v>
      </c>
      <c r="J86" s="116">
        <v>6</v>
      </c>
      <c r="L86" s="121" t="s">
        <v>1147</v>
      </c>
      <c r="M86">
        <v>665</v>
      </c>
      <c r="N86">
        <v>2</v>
      </c>
    </row>
    <row r="87" spans="1:14" x14ac:dyDescent="0.25">
      <c r="A87" s="114" t="s">
        <v>769</v>
      </c>
      <c r="B87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87" s="115" t="s">
        <v>662</v>
      </c>
      <c r="D87" s="115" t="s">
        <v>770</v>
      </c>
      <c r="E87" s="115">
        <v>150</v>
      </c>
      <c r="F87" s="115">
        <v>0</v>
      </c>
      <c r="G87" s="115">
        <v>2</v>
      </c>
      <c r="H87" s="115">
        <v>0</v>
      </c>
      <c r="I87" s="115">
        <v>0</v>
      </c>
      <c r="J87" s="116">
        <v>11</v>
      </c>
      <c r="L87" s="121" t="s">
        <v>1165</v>
      </c>
      <c r="M87">
        <v>544</v>
      </c>
      <c r="N87">
        <v>2</v>
      </c>
    </row>
    <row r="88" spans="1:14" x14ac:dyDescent="0.25">
      <c r="A88" s="114" t="s">
        <v>769</v>
      </c>
      <c r="B88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88" s="115" t="s">
        <v>664</v>
      </c>
      <c r="D88" s="115" t="s">
        <v>771</v>
      </c>
      <c r="E88" s="115">
        <v>154</v>
      </c>
      <c r="F88" s="115">
        <v>0</v>
      </c>
      <c r="G88" s="115">
        <v>4</v>
      </c>
      <c r="H88" s="115">
        <v>25</v>
      </c>
      <c r="I88" s="115">
        <v>0</v>
      </c>
      <c r="J88" s="116">
        <v>0</v>
      </c>
      <c r="L88" s="121" t="s">
        <v>1153</v>
      </c>
      <c r="M88">
        <v>347</v>
      </c>
      <c r="N88">
        <v>1</v>
      </c>
    </row>
    <row r="89" spans="1:14" x14ac:dyDescent="0.25">
      <c r="A89" s="114" t="s">
        <v>769</v>
      </c>
      <c r="B89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89" s="115" t="s">
        <v>666</v>
      </c>
      <c r="D89" s="115" t="s">
        <v>772</v>
      </c>
      <c r="E89" s="115">
        <v>153</v>
      </c>
      <c r="F89" s="115">
        <v>0</v>
      </c>
      <c r="G89" s="115">
        <v>3</v>
      </c>
      <c r="H89" s="115">
        <v>21</v>
      </c>
      <c r="I89" s="115">
        <v>0</v>
      </c>
      <c r="J89" s="116">
        <v>4</v>
      </c>
      <c r="L89" s="121" t="s">
        <v>1159</v>
      </c>
      <c r="M89">
        <v>158</v>
      </c>
      <c r="N89">
        <v>1</v>
      </c>
    </row>
    <row r="90" spans="1:14" x14ac:dyDescent="0.25">
      <c r="A90" s="114" t="s">
        <v>769</v>
      </c>
      <c r="B90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90" s="115" t="s">
        <v>668</v>
      </c>
      <c r="D90" s="115" t="s">
        <v>773</v>
      </c>
      <c r="E90" s="115">
        <v>172</v>
      </c>
      <c r="F90" s="115">
        <v>0</v>
      </c>
      <c r="G90" s="115">
        <v>2</v>
      </c>
      <c r="H90" s="115">
        <v>24</v>
      </c>
      <c r="I90" s="115">
        <v>0</v>
      </c>
      <c r="J90" s="116">
        <v>5</v>
      </c>
    </row>
    <row r="91" spans="1:14" x14ac:dyDescent="0.25">
      <c r="A91" s="114" t="s">
        <v>769</v>
      </c>
      <c r="B91" s="114" t="str">
        <f>VLOOKUP(т1.1[[#This Row],[Наименование ОО]],[1]списки!$K$2:$K$89,1,FALSE)</f>
        <v>Екатеринбургский промышленно-технологический техникум им. В.М.Курочкина</v>
      </c>
      <c r="C91" s="115" t="s">
        <v>670</v>
      </c>
      <c r="D91" s="115" t="s">
        <v>774</v>
      </c>
      <c r="E91" s="115">
        <v>157</v>
      </c>
      <c r="F91" s="115">
        <v>0</v>
      </c>
      <c r="G91" s="115">
        <v>3</v>
      </c>
      <c r="H91" s="115">
        <v>21</v>
      </c>
      <c r="I91" s="115">
        <v>64</v>
      </c>
      <c r="J91" s="116">
        <v>5</v>
      </c>
    </row>
    <row r="92" spans="1:14" x14ac:dyDescent="0.25">
      <c r="A92" s="114" t="s">
        <v>775</v>
      </c>
      <c r="B92" s="114" t="str">
        <f>VLOOKUP(т1.1[[#This Row],[Наименование ОО]],[1]списки!$K$2:$K$89,1,FALSE)</f>
        <v>Екатеринбургский техникум Автоматика</v>
      </c>
      <c r="C92" s="115" t="s">
        <v>662</v>
      </c>
      <c r="D92" s="115" t="s">
        <v>776</v>
      </c>
      <c r="E92" s="115"/>
      <c r="F92" s="115"/>
      <c r="G92" s="115"/>
      <c r="H92" s="115"/>
      <c r="I92" s="115"/>
      <c r="J92" s="116"/>
    </row>
    <row r="93" spans="1:14" x14ac:dyDescent="0.25">
      <c r="A93" s="114" t="s">
        <v>775</v>
      </c>
      <c r="B93" s="114" t="str">
        <f>VLOOKUP(т1.1[[#This Row],[Наименование ОО]],[1]списки!$K$2:$K$89,1,FALSE)</f>
        <v>Екатеринбургский техникум Автоматика</v>
      </c>
      <c r="C93" s="115" t="s">
        <v>664</v>
      </c>
      <c r="D93" s="115" t="s">
        <v>777</v>
      </c>
      <c r="E93" s="115"/>
      <c r="F93" s="115"/>
      <c r="G93" s="115"/>
      <c r="H93" s="115"/>
      <c r="I93" s="115"/>
      <c r="J93" s="116"/>
    </row>
    <row r="94" spans="1:14" x14ac:dyDescent="0.25">
      <c r="A94" s="114" t="s">
        <v>775</v>
      </c>
      <c r="B94" s="114" t="str">
        <f>VLOOKUP(т1.1[[#This Row],[Наименование ОО]],[1]списки!$K$2:$K$89,1,FALSE)</f>
        <v>Екатеринбургский техникум Автоматика</v>
      </c>
      <c r="C94" s="115" t="s">
        <v>666</v>
      </c>
      <c r="D94" s="115" t="s">
        <v>778</v>
      </c>
      <c r="E94" s="115">
        <v>131</v>
      </c>
      <c r="F94" s="115"/>
      <c r="G94" s="115">
        <v>12</v>
      </c>
      <c r="H94" s="115">
        <v>131</v>
      </c>
      <c r="I94" s="115">
        <v>18</v>
      </c>
      <c r="J94" s="116">
        <v>0</v>
      </c>
    </row>
    <row r="95" spans="1:14" x14ac:dyDescent="0.25">
      <c r="A95" s="114" t="s">
        <v>775</v>
      </c>
      <c r="B95" s="114" t="str">
        <f>VLOOKUP(т1.1[[#This Row],[Наименование ОО]],[1]списки!$K$2:$K$89,1,FALSE)</f>
        <v>Екатеринбургский техникум Автоматика</v>
      </c>
      <c r="C95" s="115" t="s">
        <v>668</v>
      </c>
      <c r="D95" s="115" t="s">
        <v>779</v>
      </c>
      <c r="E95" s="115">
        <v>114</v>
      </c>
      <c r="F95" s="115"/>
      <c r="G95" s="115">
        <v>7</v>
      </c>
      <c r="H95" s="115">
        <v>114</v>
      </c>
      <c r="I95" s="115">
        <v>19</v>
      </c>
      <c r="J95" s="116">
        <v>1</v>
      </c>
    </row>
    <row r="96" spans="1:14" x14ac:dyDescent="0.25">
      <c r="A96" s="114" t="s">
        <v>775</v>
      </c>
      <c r="B96" s="114" t="str">
        <f>VLOOKUP(т1.1[[#This Row],[Наименование ОО]],[1]списки!$K$2:$K$89,1,FALSE)</f>
        <v>Екатеринбургский техникум Автоматика</v>
      </c>
      <c r="C96" s="115" t="s">
        <v>670</v>
      </c>
      <c r="D96" s="115" t="s">
        <v>780</v>
      </c>
      <c r="E96" s="115">
        <v>99</v>
      </c>
      <c r="F96" s="115"/>
      <c r="G96" s="115">
        <v>4</v>
      </c>
      <c r="H96" s="115">
        <v>99</v>
      </c>
      <c r="I96" s="115">
        <v>41</v>
      </c>
      <c r="J96" s="116">
        <v>3</v>
      </c>
    </row>
    <row r="97" spans="1:10" x14ac:dyDescent="0.25">
      <c r="A97" s="114" t="s">
        <v>781</v>
      </c>
      <c r="B97" s="114" t="str">
        <f>VLOOKUP(т1.1[[#This Row],[Наименование ОО]],[1]списки!$K$2:$K$89,1,FALSE)</f>
        <v>Екатеринбургский техникум отраслевых технологий и сервиса</v>
      </c>
      <c r="C97" s="115" t="s">
        <v>662</v>
      </c>
      <c r="D97" s="115" t="s">
        <v>782</v>
      </c>
      <c r="E97" s="115">
        <v>176</v>
      </c>
      <c r="F97" s="115">
        <v>90</v>
      </c>
      <c r="G97" s="115">
        <v>20</v>
      </c>
      <c r="H97" s="115">
        <v>0</v>
      </c>
      <c r="I97" s="115">
        <v>0</v>
      </c>
      <c r="J97" s="116">
        <v>0</v>
      </c>
    </row>
    <row r="98" spans="1:10" x14ac:dyDescent="0.25">
      <c r="A98" s="114" t="s">
        <v>781</v>
      </c>
      <c r="B98" s="114" t="str">
        <f>VLOOKUP(т1.1[[#This Row],[Наименование ОО]],[1]списки!$K$2:$K$89,1,FALSE)</f>
        <v>Екатеринбургский техникум отраслевых технологий и сервиса</v>
      </c>
      <c r="C98" s="115" t="s">
        <v>664</v>
      </c>
      <c r="D98" s="115" t="s">
        <v>783</v>
      </c>
      <c r="E98" s="115">
        <v>145</v>
      </c>
      <c r="F98" s="115">
        <v>46</v>
      </c>
      <c r="G98" s="115">
        <v>10</v>
      </c>
      <c r="H98" s="115">
        <v>0</v>
      </c>
      <c r="I98" s="115">
        <v>0</v>
      </c>
      <c r="J98" s="116">
        <v>0</v>
      </c>
    </row>
    <row r="99" spans="1:10" x14ac:dyDescent="0.25">
      <c r="A99" s="114" t="s">
        <v>781</v>
      </c>
      <c r="B99" s="114" t="str">
        <f>VLOOKUP(т1.1[[#This Row],[Наименование ОО]],[1]списки!$K$2:$K$89,1,FALSE)</f>
        <v>Екатеринбургский техникум отраслевых технологий и сервиса</v>
      </c>
      <c r="C99" s="115" t="s">
        <v>666</v>
      </c>
      <c r="D99" s="115" t="s">
        <v>784</v>
      </c>
      <c r="E99" s="115">
        <v>204</v>
      </c>
      <c r="F99" s="115">
        <v>91</v>
      </c>
      <c r="G99" s="115">
        <v>31</v>
      </c>
      <c r="H99" s="115">
        <v>0</v>
      </c>
      <c r="I99" s="115">
        <v>20</v>
      </c>
      <c r="J99" s="116">
        <v>10</v>
      </c>
    </row>
    <row r="100" spans="1:10" x14ac:dyDescent="0.25">
      <c r="A100" s="114" t="s">
        <v>781</v>
      </c>
      <c r="B100" s="114" t="str">
        <f>VLOOKUP(т1.1[[#This Row],[Наименование ОО]],[1]списки!$K$2:$K$89,1,FALSE)</f>
        <v>Екатеринбургский техникум отраслевых технологий и сервиса</v>
      </c>
      <c r="C100" s="115" t="s">
        <v>668</v>
      </c>
      <c r="D100" s="115" t="s">
        <v>785</v>
      </c>
      <c r="E100" s="115">
        <v>137</v>
      </c>
      <c r="F100" s="115">
        <v>67</v>
      </c>
      <c r="G100" s="115">
        <v>17</v>
      </c>
      <c r="H100" s="115">
        <v>0</v>
      </c>
      <c r="I100" s="115">
        <v>23</v>
      </c>
      <c r="J100" s="116">
        <v>7</v>
      </c>
    </row>
    <row r="101" spans="1:10" x14ac:dyDescent="0.25">
      <c r="A101" s="114" t="s">
        <v>781</v>
      </c>
      <c r="B101" s="114" t="str">
        <f>VLOOKUP(т1.1[[#This Row],[Наименование ОО]],[1]списки!$K$2:$K$89,1,FALSE)</f>
        <v>Екатеринбургский техникум отраслевых технологий и сервиса</v>
      </c>
      <c r="C101" s="115" t="s">
        <v>670</v>
      </c>
      <c r="D101" s="115" t="s">
        <v>786</v>
      </c>
      <c r="E101" s="115">
        <v>200</v>
      </c>
      <c r="F101" s="115">
        <v>107</v>
      </c>
      <c r="G101" s="115">
        <v>21</v>
      </c>
      <c r="H101" s="115">
        <v>39</v>
      </c>
      <c r="I101" s="115">
        <v>62</v>
      </c>
      <c r="J101" s="116">
        <v>0</v>
      </c>
    </row>
    <row r="102" spans="1:10" x14ac:dyDescent="0.25">
      <c r="A102" s="114" t="s">
        <v>787</v>
      </c>
      <c r="B102" s="114" t="str">
        <f>VLOOKUP(т1.1[[#This Row],[Наименование ОО]],[1]списки!$K$2:$K$89,1,FALSE)</f>
        <v>Екатеринбургский техникум химического машиностроения</v>
      </c>
      <c r="C102" s="115" t="s">
        <v>662</v>
      </c>
      <c r="D102" s="115" t="s">
        <v>788</v>
      </c>
      <c r="E102" s="115">
        <v>177</v>
      </c>
      <c r="F102" s="115">
        <v>0</v>
      </c>
      <c r="G102" s="115">
        <v>26</v>
      </c>
      <c r="H102" s="115">
        <v>80</v>
      </c>
      <c r="I102" s="115">
        <v>0</v>
      </c>
      <c r="J102" s="116">
        <v>0</v>
      </c>
    </row>
    <row r="103" spans="1:10" x14ac:dyDescent="0.25">
      <c r="A103" s="114" t="s">
        <v>787</v>
      </c>
      <c r="B103" s="114" t="str">
        <f>VLOOKUP(т1.1[[#This Row],[Наименование ОО]],[1]списки!$K$2:$K$89,1,FALSE)</f>
        <v>Екатеринбургский техникум химического машиностроения</v>
      </c>
      <c r="C103" s="115" t="s">
        <v>664</v>
      </c>
      <c r="D103" s="115" t="s">
        <v>789</v>
      </c>
      <c r="E103" s="115">
        <v>227</v>
      </c>
      <c r="F103" s="115">
        <v>0</v>
      </c>
      <c r="G103" s="115">
        <v>38</v>
      </c>
      <c r="H103" s="115">
        <v>114</v>
      </c>
      <c r="I103" s="115">
        <v>12</v>
      </c>
      <c r="J103" s="116">
        <v>2</v>
      </c>
    </row>
    <row r="104" spans="1:10" x14ac:dyDescent="0.25">
      <c r="A104" s="114" t="s">
        <v>787</v>
      </c>
      <c r="B104" s="114" t="str">
        <f>VLOOKUP(т1.1[[#This Row],[Наименование ОО]],[1]списки!$K$2:$K$89,1,FALSE)</f>
        <v>Екатеринбургский техникум химического машиностроения</v>
      </c>
      <c r="C104" s="115" t="s">
        <v>666</v>
      </c>
      <c r="D104" s="115" t="s">
        <v>790</v>
      </c>
      <c r="E104" s="115">
        <v>183</v>
      </c>
      <c r="F104" s="115">
        <v>0</v>
      </c>
      <c r="G104" s="115">
        <v>25</v>
      </c>
      <c r="H104" s="115">
        <v>119</v>
      </c>
      <c r="I104" s="115">
        <v>43</v>
      </c>
      <c r="J104" s="116">
        <v>5</v>
      </c>
    </row>
    <row r="105" spans="1:10" x14ac:dyDescent="0.25">
      <c r="A105" s="114" t="s">
        <v>787</v>
      </c>
      <c r="B105" s="114" t="str">
        <f>VLOOKUP(т1.1[[#This Row],[Наименование ОО]],[1]списки!$K$2:$K$89,1,FALSE)</f>
        <v>Екатеринбургский техникум химического машиностроения</v>
      </c>
      <c r="C105" s="115" t="s">
        <v>668</v>
      </c>
      <c r="D105" s="115" t="s">
        <v>791</v>
      </c>
      <c r="E105" s="115">
        <v>175</v>
      </c>
      <c r="F105" s="115">
        <v>0</v>
      </c>
      <c r="G105" s="115">
        <v>17</v>
      </c>
      <c r="H105" s="115">
        <v>101</v>
      </c>
      <c r="I105" s="115">
        <v>37</v>
      </c>
      <c r="J105" s="116">
        <v>4</v>
      </c>
    </row>
    <row r="106" spans="1:10" x14ac:dyDescent="0.25">
      <c r="A106" s="114" t="s">
        <v>787</v>
      </c>
      <c r="B106" s="114" t="str">
        <f>VLOOKUP(т1.1[[#This Row],[Наименование ОО]],[1]списки!$K$2:$K$89,1,FALSE)</f>
        <v>Екатеринбургский техникум химического машиностроения</v>
      </c>
      <c r="C106" s="115" t="s">
        <v>670</v>
      </c>
      <c r="D106" s="115" t="s">
        <v>792</v>
      </c>
      <c r="E106" s="115">
        <v>225</v>
      </c>
      <c r="F106" s="115">
        <v>0</v>
      </c>
      <c r="G106" s="115">
        <v>18</v>
      </c>
      <c r="H106" s="115">
        <v>156</v>
      </c>
      <c r="I106" s="115">
        <v>94</v>
      </c>
      <c r="J106" s="116">
        <v>5</v>
      </c>
    </row>
    <row r="107" spans="1:10" x14ac:dyDescent="0.25">
      <c r="A107" s="114" t="s">
        <v>793</v>
      </c>
      <c r="B107" s="114" t="str">
        <f>VLOOKUP(т1.1[[#This Row],[Наименование ОО]],[1]списки!$K$2:$K$89,1,FALSE)</f>
        <v>Екатеринбургский торгово-экономический техникум</v>
      </c>
      <c r="C107" s="115" t="s">
        <v>662</v>
      </c>
      <c r="D107" s="115" t="s">
        <v>794</v>
      </c>
      <c r="E107" s="115">
        <v>313</v>
      </c>
      <c r="F107" s="115">
        <v>0</v>
      </c>
      <c r="G107" s="115">
        <v>45</v>
      </c>
      <c r="H107" s="115">
        <v>0</v>
      </c>
      <c r="I107" s="115">
        <v>0</v>
      </c>
      <c r="J107" s="116">
        <v>0</v>
      </c>
    </row>
    <row r="108" spans="1:10" x14ac:dyDescent="0.25">
      <c r="A108" s="114" t="s">
        <v>793</v>
      </c>
      <c r="B108" s="114" t="str">
        <f>VLOOKUP(т1.1[[#This Row],[Наименование ОО]],[1]списки!$K$2:$K$89,1,FALSE)</f>
        <v>Екатеринбургский торгово-экономический техникум</v>
      </c>
      <c r="C108" s="115" t="s">
        <v>664</v>
      </c>
      <c r="D108" s="115" t="s">
        <v>795</v>
      </c>
      <c r="E108" s="115">
        <v>345</v>
      </c>
      <c r="F108" s="115">
        <v>0</v>
      </c>
      <c r="G108" s="115">
        <v>49</v>
      </c>
      <c r="H108" s="115">
        <v>0</v>
      </c>
      <c r="I108" s="115">
        <v>0</v>
      </c>
      <c r="J108" s="116">
        <v>0</v>
      </c>
    </row>
    <row r="109" spans="1:10" x14ac:dyDescent="0.25">
      <c r="A109" s="114" t="s">
        <v>793</v>
      </c>
      <c r="B109" s="114" t="str">
        <f>VLOOKUP(т1.1[[#This Row],[Наименование ОО]],[1]списки!$K$2:$K$89,1,FALSE)</f>
        <v>Екатеринбургский торгово-экономический техникум</v>
      </c>
      <c r="C109" s="115" t="s">
        <v>666</v>
      </c>
      <c r="D109" s="115" t="s">
        <v>796</v>
      </c>
      <c r="E109" s="115">
        <v>297</v>
      </c>
      <c r="F109" s="115">
        <v>0</v>
      </c>
      <c r="G109" s="115">
        <v>54</v>
      </c>
      <c r="H109" s="115">
        <v>0</v>
      </c>
      <c r="I109" s="115">
        <v>20</v>
      </c>
      <c r="J109" s="116">
        <v>4</v>
      </c>
    </row>
    <row r="110" spans="1:10" x14ac:dyDescent="0.25">
      <c r="A110" s="114" t="s">
        <v>793</v>
      </c>
      <c r="B110" s="114" t="str">
        <f>VLOOKUP(т1.1[[#This Row],[Наименование ОО]],[1]списки!$K$2:$K$89,1,FALSE)</f>
        <v>Екатеринбургский торгово-экономический техникум</v>
      </c>
      <c r="C110" s="115" t="s">
        <v>668</v>
      </c>
      <c r="D110" s="115" t="s">
        <v>797</v>
      </c>
      <c r="E110" s="115">
        <v>300</v>
      </c>
      <c r="F110" s="115">
        <v>0</v>
      </c>
      <c r="G110" s="115">
        <v>40</v>
      </c>
      <c r="H110" s="115">
        <v>0</v>
      </c>
      <c r="I110" s="115">
        <v>50</v>
      </c>
      <c r="J110" s="116">
        <v>4</v>
      </c>
    </row>
    <row r="111" spans="1:10" x14ac:dyDescent="0.25">
      <c r="A111" s="114" t="s">
        <v>793</v>
      </c>
      <c r="B111" s="114" t="str">
        <f>VLOOKUP(т1.1[[#This Row],[Наименование ОО]],[1]списки!$K$2:$K$89,1,FALSE)</f>
        <v>Екатеринбургский торгово-экономический техникум</v>
      </c>
      <c r="C111" s="115" t="s">
        <v>670</v>
      </c>
      <c r="D111" s="115" t="s">
        <v>798</v>
      </c>
      <c r="E111" s="115">
        <v>319</v>
      </c>
      <c r="F111" s="115">
        <v>0</v>
      </c>
      <c r="G111" s="115">
        <v>63</v>
      </c>
      <c r="H111" s="115">
        <v>31</v>
      </c>
      <c r="I111" s="115">
        <v>88</v>
      </c>
      <c r="J111" s="116">
        <v>31</v>
      </c>
    </row>
    <row r="112" spans="1:10" x14ac:dyDescent="0.25">
      <c r="A112" s="114" t="s">
        <v>799</v>
      </c>
      <c r="B112" s="114" t="str">
        <f>VLOOKUP(т1.1[[#This Row],[Наименование ОО]],[1]списки!$K$2:$K$89,1,FALSE)</f>
        <v>Екатеринбургский экономико-технологический колледж</v>
      </c>
      <c r="C112" s="115" t="s">
        <v>662</v>
      </c>
      <c r="D112" s="115" t="s">
        <v>800</v>
      </c>
      <c r="E112" s="115">
        <v>685</v>
      </c>
      <c r="F112" s="115">
        <v>0</v>
      </c>
      <c r="G112" s="115">
        <v>142</v>
      </c>
      <c r="H112" s="115">
        <v>0</v>
      </c>
      <c r="I112" s="115">
        <v>126</v>
      </c>
      <c r="J112" s="116">
        <v>0</v>
      </c>
    </row>
    <row r="113" spans="1:10" x14ac:dyDescent="0.25">
      <c r="A113" s="114" t="s">
        <v>799</v>
      </c>
      <c r="B113" s="114" t="str">
        <f>VLOOKUP(т1.1[[#This Row],[Наименование ОО]],[1]списки!$K$2:$K$89,1,FALSE)</f>
        <v>Екатеринбургский экономико-технологический колледж</v>
      </c>
      <c r="C113" s="115" t="s">
        <v>664</v>
      </c>
      <c r="D113" s="115" t="s">
        <v>801</v>
      </c>
      <c r="E113" s="115">
        <v>589</v>
      </c>
      <c r="F113" s="115">
        <v>0</v>
      </c>
      <c r="G113" s="115">
        <v>99</v>
      </c>
      <c r="H113" s="115">
        <v>0</v>
      </c>
      <c r="I113" s="115">
        <v>85</v>
      </c>
      <c r="J113" s="116">
        <v>0</v>
      </c>
    </row>
    <row r="114" spans="1:10" x14ac:dyDescent="0.25">
      <c r="A114" s="114" t="s">
        <v>799</v>
      </c>
      <c r="B114" s="114" t="str">
        <f>VLOOKUP(т1.1[[#This Row],[Наименование ОО]],[1]списки!$K$2:$K$89,1,FALSE)</f>
        <v>Екатеринбургский экономико-технологический колледж</v>
      </c>
      <c r="C114" s="115" t="s">
        <v>666</v>
      </c>
      <c r="D114" s="115" t="s">
        <v>802</v>
      </c>
      <c r="E114" s="115">
        <v>592</v>
      </c>
      <c r="F114" s="115">
        <v>0</v>
      </c>
      <c r="G114" s="115">
        <v>123</v>
      </c>
      <c r="H114" s="115">
        <v>0</v>
      </c>
      <c r="I114" s="115">
        <v>65</v>
      </c>
      <c r="J114" s="116">
        <v>65</v>
      </c>
    </row>
    <row r="115" spans="1:10" x14ac:dyDescent="0.25">
      <c r="A115" s="114" t="s">
        <v>799</v>
      </c>
      <c r="B115" s="114" t="str">
        <f>VLOOKUP(т1.1[[#This Row],[Наименование ОО]],[1]списки!$K$2:$K$89,1,FALSE)</f>
        <v>Екатеринбургский экономико-технологический колледж</v>
      </c>
      <c r="C115" s="115" t="s">
        <v>668</v>
      </c>
      <c r="D115" s="115" t="s">
        <v>803</v>
      </c>
      <c r="E115" s="115">
        <v>713</v>
      </c>
      <c r="F115" s="115">
        <v>0</v>
      </c>
      <c r="G115" s="115">
        <v>122</v>
      </c>
      <c r="H115" s="115">
        <v>43</v>
      </c>
      <c r="I115" s="115">
        <v>224</v>
      </c>
      <c r="J115" s="116">
        <v>97</v>
      </c>
    </row>
    <row r="116" spans="1:10" x14ac:dyDescent="0.25">
      <c r="A116" s="114" t="s">
        <v>799</v>
      </c>
      <c r="B116" s="114" t="str">
        <f>VLOOKUP(т1.1[[#This Row],[Наименование ОО]],[1]списки!$K$2:$K$89,1,FALSE)</f>
        <v>Екатеринбургский экономико-технологический колледж</v>
      </c>
      <c r="C116" s="115" t="s">
        <v>670</v>
      </c>
      <c r="D116" s="115" t="s">
        <v>804</v>
      </c>
      <c r="E116" s="115">
        <v>687</v>
      </c>
      <c r="F116" s="115">
        <v>0</v>
      </c>
      <c r="G116" s="115">
        <v>100</v>
      </c>
      <c r="H116" s="115">
        <v>123</v>
      </c>
      <c r="I116" s="115">
        <v>323</v>
      </c>
      <c r="J116" s="116">
        <v>99</v>
      </c>
    </row>
    <row r="117" spans="1:10" x14ac:dyDescent="0.25">
      <c r="A117" s="114" t="s">
        <v>805</v>
      </c>
      <c r="B117" s="114" t="str">
        <f>VLOOKUP(т1.1[[#This Row],[Наименование ОО]],[1]списки!$K$2:$K$89,1,FALSE)</f>
        <v>Екатеринбургский энергетический техникум</v>
      </c>
      <c r="C117" s="115" t="s">
        <v>662</v>
      </c>
      <c r="D117" s="115" t="s">
        <v>806</v>
      </c>
      <c r="E117" s="115">
        <v>127</v>
      </c>
      <c r="F117" s="115">
        <v>0</v>
      </c>
      <c r="G117" s="115">
        <v>13</v>
      </c>
      <c r="H117" s="115">
        <v>0</v>
      </c>
      <c r="I117" s="115">
        <v>0</v>
      </c>
      <c r="J117" s="116">
        <v>0</v>
      </c>
    </row>
    <row r="118" spans="1:10" x14ac:dyDescent="0.25">
      <c r="A118" s="114" t="s">
        <v>805</v>
      </c>
      <c r="B118" s="114" t="str">
        <f>VLOOKUP(т1.1[[#This Row],[Наименование ОО]],[1]списки!$K$2:$K$89,1,FALSE)</f>
        <v>Екатеринбургский энергетический техникум</v>
      </c>
      <c r="C118" s="115" t="s">
        <v>664</v>
      </c>
      <c r="D118" s="115" t="s">
        <v>807</v>
      </c>
      <c r="E118" s="115">
        <v>137</v>
      </c>
      <c r="F118" s="115">
        <v>0</v>
      </c>
      <c r="G118" s="115">
        <v>37</v>
      </c>
      <c r="H118" s="115">
        <v>0</v>
      </c>
      <c r="I118" s="115">
        <v>0</v>
      </c>
      <c r="J118" s="116">
        <v>0</v>
      </c>
    </row>
    <row r="119" spans="1:10" x14ac:dyDescent="0.25">
      <c r="A119" s="114" t="s">
        <v>805</v>
      </c>
      <c r="B119" s="114" t="str">
        <f>VLOOKUP(т1.1[[#This Row],[Наименование ОО]],[1]списки!$K$2:$K$89,1,FALSE)</f>
        <v>Екатеринбургский энергетический техникум</v>
      </c>
      <c r="C119" s="115" t="s">
        <v>666</v>
      </c>
      <c r="D119" s="115" t="s">
        <v>808</v>
      </c>
      <c r="E119" s="115">
        <v>152</v>
      </c>
      <c r="F119" s="115">
        <v>0</v>
      </c>
      <c r="G119" s="115">
        <v>29</v>
      </c>
      <c r="H119" s="115">
        <v>0</v>
      </c>
      <c r="I119" s="115">
        <v>0</v>
      </c>
      <c r="J119" s="116">
        <v>0</v>
      </c>
    </row>
    <row r="120" spans="1:10" x14ac:dyDescent="0.25">
      <c r="A120" s="114" t="s">
        <v>805</v>
      </c>
      <c r="B120" s="114" t="str">
        <f>VLOOKUP(т1.1[[#This Row],[Наименование ОО]],[1]списки!$K$2:$K$89,1,FALSE)</f>
        <v>Екатеринбургский энергетический техникум</v>
      </c>
      <c r="C120" s="115" t="s">
        <v>668</v>
      </c>
      <c r="D120" s="115" t="s">
        <v>809</v>
      </c>
      <c r="E120" s="115">
        <v>144</v>
      </c>
      <c r="F120" s="115">
        <v>0</v>
      </c>
      <c r="G120" s="115">
        <v>27</v>
      </c>
      <c r="H120" s="115">
        <v>0</v>
      </c>
      <c r="I120" s="115">
        <v>9</v>
      </c>
      <c r="J120" s="116">
        <v>0</v>
      </c>
    </row>
    <row r="121" spans="1:10" x14ac:dyDescent="0.25">
      <c r="A121" s="114" t="s">
        <v>805</v>
      </c>
      <c r="B121" s="114" t="str">
        <f>VLOOKUP(т1.1[[#This Row],[Наименование ОО]],[1]списки!$K$2:$K$89,1,FALSE)</f>
        <v>Екатеринбургский энергетический техникум</v>
      </c>
      <c r="C121" s="115" t="s">
        <v>670</v>
      </c>
      <c r="D121" s="115" t="s">
        <v>810</v>
      </c>
      <c r="E121" s="115">
        <v>166</v>
      </c>
      <c r="F121" s="115">
        <v>0</v>
      </c>
      <c r="G121" s="115">
        <v>33</v>
      </c>
      <c r="H121" s="115">
        <v>0</v>
      </c>
      <c r="I121" s="115">
        <v>121</v>
      </c>
      <c r="J121" s="116">
        <v>106</v>
      </c>
    </row>
    <row r="122" spans="1:10" x14ac:dyDescent="0.25">
      <c r="A122" s="114" t="s">
        <v>811</v>
      </c>
      <c r="B122" s="114" t="str">
        <f>VLOOKUP(т1.1[[#This Row],[Наименование ОО]],[1]списки!$K$2:$K$89,1,FALSE)</f>
        <v>Ирбитский аграрный техникум</v>
      </c>
      <c r="C122" s="115" t="s">
        <v>662</v>
      </c>
      <c r="D122" s="115" t="s">
        <v>812</v>
      </c>
      <c r="E122" s="115">
        <v>89</v>
      </c>
      <c r="F122" s="115">
        <v>0</v>
      </c>
      <c r="G122" s="115">
        <v>6</v>
      </c>
      <c r="H122" s="115">
        <v>0</v>
      </c>
      <c r="I122" s="115">
        <v>0</v>
      </c>
      <c r="J122" s="116">
        <v>0</v>
      </c>
    </row>
    <row r="123" spans="1:10" x14ac:dyDescent="0.25">
      <c r="A123" s="114" t="s">
        <v>811</v>
      </c>
      <c r="B123" s="114" t="str">
        <f>VLOOKUP(т1.1[[#This Row],[Наименование ОО]],[1]списки!$K$2:$K$89,1,FALSE)</f>
        <v>Ирбитский аграрный техникум</v>
      </c>
      <c r="C123" s="115" t="s">
        <v>664</v>
      </c>
      <c r="D123" s="115" t="s">
        <v>813</v>
      </c>
      <c r="E123" s="115">
        <v>101</v>
      </c>
      <c r="F123" s="115">
        <v>0</v>
      </c>
      <c r="G123" s="115">
        <v>11</v>
      </c>
      <c r="H123" s="115">
        <v>0</v>
      </c>
      <c r="I123" s="115">
        <v>0</v>
      </c>
      <c r="J123" s="116">
        <v>0</v>
      </c>
    </row>
    <row r="124" spans="1:10" x14ac:dyDescent="0.25">
      <c r="A124" s="114" t="s">
        <v>811</v>
      </c>
      <c r="B124" s="114" t="str">
        <f>VLOOKUP(т1.1[[#This Row],[Наименование ОО]],[1]списки!$K$2:$K$89,1,FALSE)</f>
        <v>Ирбитский аграрный техникум</v>
      </c>
      <c r="C124" s="115" t="s">
        <v>666</v>
      </c>
      <c r="D124" s="115" t="s">
        <v>814</v>
      </c>
      <c r="E124" s="115">
        <v>98</v>
      </c>
      <c r="F124" s="115">
        <v>0</v>
      </c>
      <c r="G124" s="115">
        <v>7</v>
      </c>
      <c r="H124" s="115">
        <v>0</v>
      </c>
      <c r="I124" s="115">
        <v>0</v>
      </c>
      <c r="J124" s="116">
        <v>0</v>
      </c>
    </row>
    <row r="125" spans="1:10" x14ac:dyDescent="0.25">
      <c r="A125" s="114" t="s">
        <v>811</v>
      </c>
      <c r="B125" s="114" t="str">
        <f>VLOOKUP(т1.1[[#This Row],[Наименование ОО]],[1]списки!$K$2:$K$89,1,FALSE)</f>
        <v>Ирбитский аграрный техникум</v>
      </c>
      <c r="C125" s="115" t="s">
        <v>668</v>
      </c>
      <c r="D125" s="115" t="s">
        <v>815</v>
      </c>
      <c r="E125" s="115">
        <v>93</v>
      </c>
      <c r="F125" s="115">
        <v>0</v>
      </c>
      <c r="G125" s="115">
        <v>8</v>
      </c>
      <c r="H125" s="115">
        <v>0</v>
      </c>
      <c r="I125" s="115">
        <v>16</v>
      </c>
      <c r="J125" s="116">
        <v>0</v>
      </c>
    </row>
    <row r="126" spans="1:10" x14ac:dyDescent="0.25">
      <c r="A126" s="114" t="s">
        <v>811</v>
      </c>
      <c r="B126" s="114" t="str">
        <f>VLOOKUP(т1.1[[#This Row],[Наименование ОО]],[1]списки!$K$2:$K$89,1,FALSE)</f>
        <v>Ирбитский аграрный техникум</v>
      </c>
      <c r="C126" s="115" t="s">
        <v>670</v>
      </c>
      <c r="D126" s="115" t="s">
        <v>816</v>
      </c>
      <c r="E126" s="115">
        <v>110</v>
      </c>
      <c r="F126" s="115">
        <v>0</v>
      </c>
      <c r="G126" s="115">
        <v>6</v>
      </c>
      <c r="H126" s="115">
        <v>0</v>
      </c>
      <c r="I126" s="115">
        <v>18</v>
      </c>
      <c r="J126" s="116">
        <v>0</v>
      </c>
    </row>
    <row r="127" spans="1:10" x14ac:dyDescent="0.25">
      <c r="A127" s="114" t="s">
        <v>817</v>
      </c>
      <c r="B127" s="114" t="str">
        <f>VLOOKUP(т1.1[[#This Row],[Наименование ОО]],[1]списки!$K$2:$K$89,1,FALSE)</f>
        <v>Ирбитский гуманитарный колледж</v>
      </c>
      <c r="C127" s="115" t="s">
        <v>662</v>
      </c>
      <c r="D127" s="115" t="s">
        <v>818</v>
      </c>
      <c r="E127" s="115">
        <v>157</v>
      </c>
      <c r="F127" s="115"/>
      <c r="G127" s="115">
        <v>25</v>
      </c>
      <c r="H127" s="115">
        <v>52</v>
      </c>
      <c r="I127" s="115">
        <v>0</v>
      </c>
      <c r="J127" s="116">
        <v>3</v>
      </c>
    </row>
    <row r="128" spans="1:10" x14ac:dyDescent="0.25">
      <c r="A128" s="114" t="s">
        <v>817</v>
      </c>
      <c r="B128" s="114" t="str">
        <f>VLOOKUP(т1.1[[#This Row],[Наименование ОО]],[1]списки!$K$2:$K$89,1,FALSE)</f>
        <v>Ирбитский гуманитарный колледж</v>
      </c>
      <c r="C128" s="115" t="s">
        <v>664</v>
      </c>
      <c r="D128" s="115" t="s">
        <v>819</v>
      </c>
      <c r="E128" s="115">
        <v>125</v>
      </c>
      <c r="F128" s="115"/>
      <c r="G128" s="115">
        <v>24</v>
      </c>
      <c r="H128" s="115">
        <v>81</v>
      </c>
      <c r="I128" s="115">
        <v>14</v>
      </c>
      <c r="J128" s="116">
        <v>0</v>
      </c>
    </row>
    <row r="129" spans="1:10" x14ac:dyDescent="0.25">
      <c r="A129" s="114" t="s">
        <v>817</v>
      </c>
      <c r="B129" s="114" t="str">
        <f>VLOOKUP(т1.1[[#This Row],[Наименование ОО]],[1]списки!$K$2:$K$89,1,FALSE)</f>
        <v>Ирбитский гуманитарный колледж</v>
      </c>
      <c r="C129" s="115" t="s">
        <v>666</v>
      </c>
      <c r="D129" s="115" t="s">
        <v>820</v>
      </c>
      <c r="E129" s="115">
        <v>160</v>
      </c>
      <c r="F129" s="115"/>
      <c r="G129" s="115">
        <v>21</v>
      </c>
      <c r="H129" s="115">
        <v>55</v>
      </c>
      <c r="I129" s="115">
        <v>57</v>
      </c>
      <c r="J129" s="116">
        <v>2</v>
      </c>
    </row>
    <row r="130" spans="1:10" x14ac:dyDescent="0.25">
      <c r="A130" s="114" t="s">
        <v>817</v>
      </c>
      <c r="B130" s="114" t="str">
        <f>VLOOKUP(т1.1[[#This Row],[Наименование ОО]],[1]списки!$K$2:$K$89,1,FALSE)</f>
        <v>Ирбитский гуманитарный колледж</v>
      </c>
      <c r="C130" s="115" t="s">
        <v>668</v>
      </c>
      <c r="D130" s="115" t="s">
        <v>821</v>
      </c>
      <c r="E130" s="115">
        <v>219</v>
      </c>
      <c r="F130" s="115"/>
      <c r="G130" s="115">
        <v>28</v>
      </c>
      <c r="H130" s="115">
        <v>106</v>
      </c>
      <c r="I130" s="115">
        <v>88</v>
      </c>
      <c r="J130" s="116">
        <v>4</v>
      </c>
    </row>
    <row r="131" spans="1:10" x14ac:dyDescent="0.25">
      <c r="A131" s="114" t="s">
        <v>817</v>
      </c>
      <c r="B131" s="114" t="str">
        <f>VLOOKUP(т1.1[[#This Row],[Наименование ОО]],[1]списки!$K$2:$K$89,1,FALSE)</f>
        <v>Ирбитский гуманитарный колледж</v>
      </c>
      <c r="C131" s="115" t="s">
        <v>670</v>
      </c>
      <c r="D131" s="115" t="s">
        <v>822</v>
      </c>
      <c r="E131" s="115">
        <v>141</v>
      </c>
      <c r="F131" s="115"/>
      <c r="G131" s="115">
        <v>27</v>
      </c>
      <c r="H131" s="115">
        <v>63</v>
      </c>
      <c r="I131" s="115">
        <v>139</v>
      </c>
      <c r="J131" s="116">
        <v>3</v>
      </c>
    </row>
    <row r="132" spans="1:10" x14ac:dyDescent="0.25">
      <c r="A132" s="114" t="s">
        <v>823</v>
      </c>
      <c r="B132" s="114" t="str">
        <f>VLOOKUP(т1.1[[#This Row],[Наименование ОО]],[1]списки!$K$2:$K$89,1,FALSE)</f>
        <v>Ирбитский мотоциклетный техникум</v>
      </c>
      <c r="C132" s="115" t="s">
        <v>662</v>
      </c>
      <c r="D132" s="115" t="s">
        <v>824</v>
      </c>
      <c r="E132" s="115">
        <v>93</v>
      </c>
      <c r="F132" s="115">
        <v>0</v>
      </c>
      <c r="G132" s="115">
        <v>13</v>
      </c>
      <c r="H132" s="115">
        <v>0</v>
      </c>
      <c r="I132" s="115">
        <v>0</v>
      </c>
      <c r="J132" s="116">
        <v>0</v>
      </c>
    </row>
    <row r="133" spans="1:10" x14ac:dyDescent="0.25">
      <c r="A133" s="114" t="s">
        <v>823</v>
      </c>
      <c r="B133" s="114" t="str">
        <f>VLOOKUP(т1.1[[#This Row],[Наименование ОО]],[1]списки!$K$2:$K$89,1,FALSE)</f>
        <v>Ирбитский мотоциклетный техникум</v>
      </c>
      <c r="C133" s="115" t="s">
        <v>664</v>
      </c>
      <c r="D133" s="115" t="s">
        <v>825</v>
      </c>
      <c r="E133" s="115">
        <v>95</v>
      </c>
      <c r="F133" s="115">
        <v>0</v>
      </c>
      <c r="G133" s="115">
        <v>15</v>
      </c>
      <c r="H133" s="115">
        <v>0</v>
      </c>
      <c r="I133" s="115">
        <v>10</v>
      </c>
      <c r="J133" s="116">
        <v>0</v>
      </c>
    </row>
    <row r="134" spans="1:10" x14ac:dyDescent="0.25">
      <c r="A134" s="114" t="s">
        <v>823</v>
      </c>
      <c r="B134" s="114" t="str">
        <f>VLOOKUP(т1.1[[#This Row],[Наименование ОО]],[1]списки!$K$2:$K$89,1,FALSE)</f>
        <v>Ирбитский мотоциклетный техникум</v>
      </c>
      <c r="C134" s="115" t="s">
        <v>666</v>
      </c>
      <c r="D134" s="115" t="s">
        <v>826</v>
      </c>
      <c r="E134" s="115">
        <v>95</v>
      </c>
      <c r="F134" s="115">
        <v>0</v>
      </c>
      <c r="G134" s="115">
        <v>21</v>
      </c>
      <c r="H134" s="115">
        <v>0</v>
      </c>
      <c r="I134" s="115">
        <v>20</v>
      </c>
      <c r="J134" s="116">
        <v>0</v>
      </c>
    </row>
    <row r="135" spans="1:10" x14ac:dyDescent="0.25">
      <c r="A135" s="114" t="s">
        <v>823</v>
      </c>
      <c r="B135" s="114" t="str">
        <f>VLOOKUP(т1.1[[#This Row],[Наименование ОО]],[1]списки!$K$2:$K$89,1,FALSE)</f>
        <v>Ирбитский мотоциклетный техникум</v>
      </c>
      <c r="C135" s="115" t="s">
        <v>668</v>
      </c>
      <c r="D135" s="115" t="s">
        <v>827</v>
      </c>
      <c r="E135" s="115">
        <v>80</v>
      </c>
      <c r="F135" s="115">
        <v>0</v>
      </c>
      <c r="G135" s="115">
        <v>10</v>
      </c>
      <c r="H135" s="115">
        <v>0</v>
      </c>
      <c r="I135" s="115">
        <v>39</v>
      </c>
      <c r="J135" s="116">
        <v>0</v>
      </c>
    </row>
    <row r="136" spans="1:10" x14ac:dyDescent="0.25">
      <c r="A136" s="114" t="s">
        <v>823</v>
      </c>
      <c r="B136" s="114" t="str">
        <f>VLOOKUP(т1.1[[#This Row],[Наименование ОО]],[1]списки!$K$2:$K$89,1,FALSE)</f>
        <v>Ирбитский мотоциклетный техникум</v>
      </c>
      <c r="C136" s="115" t="s">
        <v>670</v>
      </c>
      <c r="D136" s="115" t="s">
        <v>828</v>
      </c>
      <c r="E136" s="115">
        <v>91</v>
      </c>
      <c r="F136" s="115">
        <v>0</v>
      </c>
      <c r="G136" s="115">
        <v>13</v>
      </c>
      <c r="H136" s="115">
        <v>0</v>
      </c>
      <c r="I136" s="115">
        <v>44</v>
      </c>
      <c r="J136" s="116">
        <v>2</v>
      </c>
    </row>
    <row r="137" spans="1:10" x14ac:dyDescent="0.25">
      <c r="A137" s="114" t="s">
        <v>829</v>
      </c>
      <c r="B137" s="114" t="str">
        <f>VLOOKUP(т1.1[[#This Row],[Наименование ОО]],[1]списки!$K$2:$K$89,1,FALSE)</f>
        <v>Ирбитский политехникум</v>
      </c>
      <c r="C137" s="115" t="s">
        <v>662</v>
      </c>
      <c r="D137" s="115" t="s">
        <v>830</v>
      </c>
      <c r="E137" s="115">
        <v>153</v>
      </c>
      <c r="F137" s="115">
        <v>0</v>
      </c>
      <c r="G137" s="115">
        <v>14</v>
      </c>
      <c r="H137" s="115">
        <v>0</v>
      </c>
      <c r="I137" s="115">
        <v>0</v>
      </c>
      <c r="J137" s="116">
        <v>0</v>
      </c>
    </row>
    <row r="138" spans="1:10" x14ac:dyDescent="0.25">
      <c r="A138" s="114" t="s">
        <v>829</v>
      </c>
      <c r="B138" s="114" t="str">
        <f>VLOOKUP(т1.1[[#This Row],[Наименование ОО]],[1]списки!$K$2:$K$89,1,FALSE)</f>
        <v>Ирбитский политехникум</v>
      </c>
      <c r="C138" s="115" t="s">
        <v>664</v>
      </c>
      <c r="D138" s="115" t="s">
        <v>831</v>
      </c>
      <c r="E138" s="115">
        <v>99</v>
      </c>
      <c r="F138" s="115">
        <v>0</v>
      </c>
      <c r="G138" s="115">
        <v>2</v>
      </c>
      <c r="H138" s="115">
        <v>0</v>
      </c>
      <c r="I138" s="115">
        <v>0</v>
      </c>
      <c r="J138" s="116">
        <v>0</v>
      </c>
    </row>
    <row r="139" spans="1:10" x14ac:dyDescent="0.25">
      <c r="A139" s="114" t="s">
        <v>829</v>
      </c>
      <c r="B139" s="114" t="str">
        <f>VLOOKUP(т1.1[[#This Row],[Наименование ОО]],[1]списки!$K$2:$K$89,1,FALSE)</f>
        <v>Ирбитский политехникум</v>
      </c>
      <c r="C139" s="115" t="s">
        <v>666</v>
      </c>
      <c r="D139" s="115" t="s">
        <v>832</v>
      </c>
      <c r="E139" s="115">
        <v>64</v>
      </c>
      <c r="F139" s="115">
        <v>0</v>
      </c>
      <c r="G139" s="115">
        <v>5</v>
      </c>
      <c r="H139" s="115">
        <v>0</v>
      </c>
      <c r="I139" s="115">
        <v>0</v>
      </c>
      <c r="J139" s="116">
        <v>0</v>
      </c>
    </row>
    <row r="140" spans="1:10" x14ac:dyDescent="0.25">
      <c r="A140" s="114" t="s">
        <v>829</v>
      </c>
      <c r="B140" s="114" t="str">
        <f>VLOOKUP(т1.1[[#This Row],[Наименование ОО]],[1]списки!$K$2:$K$89,1,FALSE)</f>
        <v>Ирбитский политехникум</v>
      </c>
      <c r="C140" s="115" t="s">
        <v>668</v>
      </c>
      <c r="D140" s="115" t="s">
        <v>833</v>
      </c>
      <c r="E140" s="115">
        <v>142</v>
      </c>
      <c r="F140" s="115">
        <v>0</v>
      </c>
      <c r="G140" s="115">
        <v>8</v>
      </c>
      <c r="H140" s="115">
        <v>0</v>
      </c>
      <c r="I140" s="115">
        <v>22</v>
      </c>
      <c r="J140" s="116">
        <v>0</v>
      </c>
    </row>
    <row r="141" spans="1:10" x14ac:dyDescent="0.25">
      <c r="A141" s="114" t="s">
        <v>829</v>
      </c>
      <c r="B141" s="114" t="str">
        <f>VLOOKUP(т1.1[[#This Row],[Наименование ОО]],[1]списки!$K$2:$K$89,1,FALSE)</f>
        <v>Ирбитский политехникум</v>
      </c>
      <c r="C141" s="115" t="s">
        <v>670</v>
      </c>
      <c r="D141" s="115" t="s">
        <v>834</v>
      </c>
      <c r="E141" s="115">
        <v>117</v>
      </c>
      <c r="F141" s="115">
        <v>0</v>
      </c>
      <c r="G141" s="115">
        <v>2</v>
      </c>
      <c r="H141" s="115">
        <v>0</v>
      </c>
      <c r="I141" s="115">
        <v>36</v>
      </c>
      <c r="J141" s="116">
        <v>0</v>
      </c>
    </row>
    <row r="142" spans="1:10" x14ac:dyDescent="0.25">
      <c r="A142" s="114" t="s">
        <v>835</v>
      </c>
      <c r="B142" s="114" t="str">
        <f>VLOOKUP(т1.1[[#This Row],[Наименование ОО]],[1]списки!$K$2:$K$89,1,FALSE)</f>
        <v>Исовский геологоразведочный техникум</v>
      </c>
      <c r="C142" s="115" t="s">
        <v>662</v>
      </c>
      <c r="D142" s="115" t="s">
        <v>836</v>
      </c>
      <c r="E142" s="115">
        <v>148</v>
      </c>
      <c r="F142" s="115">
        <v>0</v>
      </c>
      <c r="G142" s="115">
        <v>11</v>
      </c>
      <c r="H142" s="115">
        <v>46</v>
      </c>
      <c r="I142" s="115">
        <v>0</v>
      </c>
      <c r="J142" s="116">
        <v>0</v>
      </c>
    </row>
    <row r="143" spans="1:10" x14ac:dyDescent="0.25">
      <c r="A143" s="114" t="s">
        <v>835</v>
      </c>
      <c r="B143" s="114" t="str">
        <f>VLOOKUP(т1.1[[#This Row],[Наименование ОО]],[1]списки!$K$2:$K$89,1,FALSE)</f>
        <v>Исовский геологоразведочный техникум</v>
      </c>
      <c r="C143" s="115" t="s">
        <v>664</v>
      </c>
      <c r="D143" s="115" t="s">
        <v>837</v>
      </c>
      <c r="E143" s="115">
        <v>123</v>
      </c>
      <c r="F143" s="115">
        <v>0</v>
      </c>
      <c r="G143" s="115">
        <v>11</v>
      </c>
      <c r="H143" s="115">
        <v>24</v>
      </c>
      <c r="I143" s="115">
        <v>0</v>
      </c>
      <c r="J143" s="116">
        <v>0</v>
      </c>
    </row>
    <row r="144" spans="1:10" x14ac:dyDescent="0.25">
      <c r="A144" s="114" t="s">
        <v>835</v>
      </c>
      <c r="B144" s="114" t="str">
        <f>VLOOKUP(т1.1[[#This Row],[Наименование ОО]],[1]списки!$K$2:$K$89,1,FALSE)</f>
        <v>Исовский геологоразведочный техникум</v>
      </c>
      <c r="C144" s="115" t="s">
        <v>666</v>
      </c>
      <c r="D144" s="115" t="s">
        <v>838</v>
      </c>
      <c r="E144" s="115">
        <v>104</v>
      </c>
      <c r="F144" s="115">
        <v>0</v>
      </c>
      <c r="G144" s="115">
        <v>7</v>
      </c>
      <c r="H144" s="115">
        <v>26</v>
      </c>
      <c r="I144" s="115">
        <v>0</v>
      </c>
      <c r="J144" s="116">
        <v>0</v>
      </c>
    </row>
    <row r="145" spans="1:10" x14ac:dyDescent="0.25">
      <c r="A145" s="114" t="s">
        <v>835</v>
      </c>
      <c r="B145" s="114" t="str">
        <f>VLOOKUP(т1.1[[#This Row],[Наименование ОО]],[1]списки!$K$2:$K$89,1,FALSE)</f>
        <v>Исовский геологоразведочный техникум</v>
      </c>
      <c r="C145" s="115" t="s">
        <v>668</v>
      </c>
      <c r="D145" s="115" t="s">
        <v>839</v>
      </c>
      <c r="E145" s="115">
        <v>156</v>
      </c>
      <c r="F145" s="115">
        <v>0</v>
      </c>
      <c r="G145" s="115">
        <v>8</v>
      </c>
      <c r="H145" s="115">
        <v>28</v>
      </c>
      <c r="I145" s="115">
        <v>0</v>
      </c>
      <c r="J145" s="116">
        <v>0</v>
      </c>
    </row>
    <row r="146" spans="1:10" x14ac:dyDescent="0.25">
      <c r="A146" s="114" t="s">
        <v>835</v>
      </c>
      <c r="B146" s="114" t="str">
        <f>VLOOKUP(т1.1[[#This Row],[Наименование ОО]],[1]списки!$K$2:$K$89,1,FALSE)</f>
        <v>Исовский геологоразведочный техникум</v>
      </c>
      <c r="C146" s="115" t="s">
        <v>670</v>
      </c>
      <c r="D146" s="115" t="s">
        <v>840</v>
      </c>
      <c r="E146" s="115">
        <v>128</v>
      </c>
      <c r="F146" s="115">
        <v>0</v>
      </c>
      <c r="G146" s="115">
        <v>8</v>
      </c>
      <c r="H146" s="115">
        <v>42</v>
      </c>
      <c r="I146" s="115">
        <v>23</v>
      </c>
      <c r="J146" s="116">
        <v>0</v>
      </c>
    </row>
    <row r="147" spans="1:10" x14ac:dyDescent="0.25">
      <c r="A147" s="114" t="s">
        <v>841</v>
      </c>
      <c r="B147" s="114" t="str">
        <f>VLOOKUP(т1.1[[#This Row],[Наименование ОО]],[1]списки!$K$2:$K$89,1,FALSE)</f>
        <v>Каменск-Уральский агропромышленный техникум</v>
      </c>
      <c r="C147" s="115" t="s">
        <v>662</v>
      </c>
      <c r="D147" s="115" t="s">
        <v>842</v>
      </c>
      <c r="E147" s="115">
        <v>209</v>
      </c>
      <c r="F147" s="115">
        <v>0</v>
      </c>
      <c r="G147" s="115">
        <v>7</v>
      </c>
      <c r="H147" s="115">
        <v>0</v>
      </c>
      <c r="I147" s="115">
        <v>6</v>
      </c>
      <c r="J147" s="116">
        <v>0</v>
      </c>
    </row>
    <row r="148" spans="1:10" x14ac:dyDescent="0.25">
      <c r="A148" s="114" t="s">
        <v>841</v>
      </c>
      <c r="B148" s="114" t="str">
        <f>VLOOKUP(т1.1[[#This Row],[Наименование ОО]],[1]списки!$K$2:$K$89,1,FALSE)</f>
        <v>Каменск-Уральский агропромышленный техникум</v>
      </c>
      <c r="C148" s="115" t="s">
        <v>664</v>
      </c>
      <c r="D148" s="115" t="s">
        <v>843</v>
      </c>
      <c r="E148" s="115">
        <v>156</v>
      </c>
      <c r="F148" s="115">
        <v>0</v>
      </c>
      <c r="G148" s="115">
        <v>8</v>
      </c>
      <c r="H148" s="115">
        <v>0</v>
      </c>
      <c r="I148" s="115">
        <v>20</v>
      </c>
      <c r="J148" s="116">
        <v>0</v>
      </c>
    </row>
    <row r="149" spans="1:10" x14ac:dyDescent="0.25">
      <c r="A149" s="114" t="s">
        <v>841</v>
      </c>
      <c r="B149" s="114" t="str">
        <f>VLOOKUP(т1.1[[#This Row],[Наименование ОО]],[1]списки!$K$2:$K$89,1,FALSE)</f>
        <v>Каменск-Уральский агропромышленный техникум</v>
      </c>
      <c r="C149" s="115" t="s">
        <v>666</v>
      </c>
      <c r="D149" s="115" t="s">
        <v>844</v>
      </c>
      <c r="E149" s="115">
        <v>112</v>
      </c>
      <c r="F149" s="115">
        <v>0</v>
      </c>
      <c r="G149" s="115">
        <v>14</v>
      </c>
      <c r="H149" s="115">
        <v>0</v>
      </c>
      <c r="I149" s="115">
        <v>0</v>
      </c>
      <c r="J149" s="116">
        <v>0</v>
      </c>
    </row>
    <row r="150" spans="1:10" x14ac:dyDescent="0.25">
      <c r="A150" s="114" t="s">
        <v>841</v>
      </c>
      <c r="B150" s="114" t="str">
        <f>VLOOKUP(т1.1[[#This Row],[Наименование ОО]],[1]списки!$K$2:$K$89,1,FALSE)</f>
        <v>Каменск-Уральский агропромышленный техникум</v>
      </c>
      <c r="C150" s="115" t="s">
        <v>668</v>
      </c>
      <c r="D150" s="115" t="s">
        <v>845</v>
      </c>
      <c r="E150" s="115">
        <v>143</v>
      </c>
      <c r="F150" s="115">
        <v>0</v>
      </c>
      <c r="G150" s="115">
        <v>8</v>
      </c>
      <c r="H150" s="115">
        <v>38</v>
      </c>
      <c r="I150" s="115">
        <v>18</v>
      </c>
      <c r="J150" s="116">
        <v>0</v>
      </c>
    </row>
    <row r="151" spans="1:10" x14ac:dyDescent="0.25">
      <c r="A151" s="114" t="s">
        <v>841</v>
      </c>
      <c r="B151" s="114" t="str">
        <f>VLOOKUP(т1.1[[#This Row],[Наименование ОО]],[1]списки!$K$2:$K$89,1,FALSE)</f>
        <v>Каменск-Уральский агропромышленный техникум</v>
      </c>
      <c r="C151" s="115" t="s">
        <v>670</v>
      </c>
      <c r="D151" s="115" t="s">
        <v>846</v>
      </c>
      <c r="E151" s="115">
        <v>125</v>
      </c>
      <c r="F151" s="115">
        <v>0</v>
      </c>
      <c r="G151" s="115">
        <v>7</v>
      </c>
      <c r="H151" s="115">
        <v>45</v>
      </c>
      <c r="I151" s="115">
        <v>20</v>
      </c>
      <c r="J151" s="116">
        <v>0</v>
      </c>
    </row>
    <row r="152" spans="1:10" x14ac:dyDescent="0.25">
      <c r="A152" s="114" t="s">
        <v>847</v>
      </c>
      <c r="B152" s="114" t="str">
        <f>VLOOKUP(т1.1[[#This Row],[Наименование ОО]],[1]списки!$K$2:$K$89,1,FALSE)</f>
        <v>Каменск-Уральский педагогический колледж</v>
      </c>
      <c r="C152" s="115" t="s">
        <v>662</v>
      </c>
      <c r="D152" s="115" t="s">
        <v>848</v>
      </c>
      <c r="E152" s="115">
        <v>104</v>
      </c>
      <c r="F152" s="115">
        <v>0</v>
      </c>
      <c r="G152" s="115">
        <v>16</v>
      </c>
      <c r="H152" s="115">
        <v>104</v>
      </c>
      <c r="I152" s="115">
        <v>0</v>
      </c>
      <c r="J152" s="116">
        <v>0</v>
      </c>
    </row>
    <row r="153" spans="1:10" x14ac:dyDescent="0.25">
      <c r="A153" s="114" t="s">
        <v>847</v>
      </c>
      <c r="B153" s="114" t="str">
        <f>VLOOKUP(т1.1[[#This Row],[Наименование ОО]],[1]списки!$K$2:$K$89,1,FALSE)</f>
        <v>Каменск-Уральский педагогический колледж</v>
      </c>
      <c r="C153" s="115" t="s">
        <v>664</v>
      </c>
      <c r="D153" s="115" t="s">
        <v>849</v>
      </c>
      <c r="E153" s="115">
        <v>106</v>
      </c>
      <c r="F153" s="115">
        <v>0</v>
      </c>
      <c r="G153" s="115">
        <v>8</v>
      </c>
      <c r="H153" s="115">
        <v>106</v>
      </c>
      <c r="I153" s="115">
        <v>0</v>
      </c>
      <c r="J153" s="116">
        <v>0</v>
      </c>
    </row>
    <row r="154" spans="1:10" x14ac:dyDescent="0.25">
      <c r="A154" s="114" t="s">
        <v>847</v>
      </c>
      <c r="B154" s="114" t="str">
        <f>VLOOKUP(т1.1[[#This Row],[Наименование ОО]],[1]списки!$K$2:$K$89,1,FALSE)</f>
        <v>Каменск-Уральский педагогический колледж</v>
      </c>
      <c r="C154" s="115" t="s">
        <v>666</v>
      </c>
      <c r="D154" s="115" t="s">
        <v>850</v>
      </c>
      <c r="E154" s="115">
        <v>80</v>
      </c>
      <c r="F154" s="115">
        <v>0</v>
      </c>
      <c r="G154" s="115">
        <v>5</v>
      </c>
      <c r="H154" s="115">
        <v>80</v>
      </c>
      <c r="I154" s="115">
        <v>0</v>
      </c>
      <c r="J154" s="116">
        <v>0</v>
      </c>
    </row>
    <row r="155" spans="1:10" x14ac:dyDescent="0.25">
      <c r="A155" s="114" t="s">
        <v>847</v>
      </c>
      <c r="B155" s="114" t="str">
        <f>VLOOKUP(т1.1[[#This Row],[Наименование ОО]],[1]списки!$K$2:$K$89,1,FALSE)</f>
        <v>Каменск-Уральский педагогический колледж</v>
      </c>
      <c r="C155" s="115" t="s">
        <v>668</v>
      </c>
      <c r="D155" s="115" t="s">
        <v>851</v>
      </c>
      <c r="E155" s="115">
        <v>63</v>
      </c>
      <c r="F155" s="115">
        <v>0</v>
      </c>
      <c r="G155" s="115">
        <v>3</v>
      </c>
      <c r="H155" s="115">
        <v>63</v>
      </c>
      <c r="I155" s="115">
        <v>17</v>
      </c>
      <c r="J155" s="116">
        <v>0</v>
      </c>
    </row>
    <row r="156" spans="1:10" x14ac:dyDescent="0.25">
      <c r="A156" s="114" t="s">
        <v>847</v>
      </c>
      <c r="B156" s="114" t="str">
        <f>VLOOKUP(т1.1[[#This Row],[Наименование ОО]],[1]списки!$K$2:$K$89,1,FALSE)</f>
        <v>Каменск-Уральский педагогический колледж</v>
      </c>
      <c r="C156" s="115" t="s">
        <v>670</v>
      </c>
      <c r="D156" s="115" t="s">
        <v>852</v>
      </c>
      <c r="E156" s="115">
        <v>73</v>
      </c>
      <c r="F156" s="115">
        <v>0</v>
      </c>
      <c r="G156" s="115">
        <v>4</v>
      </c>
      <c r="H156" s="115">
        <v>73</v>
      </c>
      <c r="I156" s="115">
        <v>17</v>
      </c>
      <c r="J156" s="116">
        <v>0</v>
      </c>
    </row>
    <row r="157" spans="1:10" x14ac:dyDescent="0.25">
      <c r="A157" s="114" t="s">
        <v>853</v>
      </c>
      <c r="B157" s="114" t="str">
        <f>VLOOKUP(т1.1[[#This Row],[Наименование ОО]],[1]списки!$K$2:$K$89,1,FALSE)</f>
        <v>Каменск-Уральский политехнический колледж</v>
      </c>
      <c r="C157" s="115" t="s">
        <v>662</v>
      </c>
      <c r="D157" s="115" t="s">
        <v>854</v>
      </c>
      <c r="E157" s="115">
        <v>169</v>
      </c>
      <c r="F157" s="115">
        <v>0</v>
      </c>
      <c r="G157" s="115">
        <v>19</v>
      </c>
      <c r="H157" s="115">
        <v>169</v>
      </c>
      <c r="I157" s="115">
        <v>0</v>
      </c>
      <c r="J157" s="116">
        <v>0</v>
      </c>
    </row>
    <row r="158" spans="1:10" x14ac:dyDescent="0.25">
      <c r="A158" s="114" t="s">
        <v>853</v>
      </c>
      <c r="B158" s="114" t="str">
        <f>VLOOKUP(т1.1[[#This Row],[Наименование ОО]],[1]списки!$K$2:$K$89,1,FALSE)</f>
        <v>Каменск-Уральский политехнический колледж</v>
      </c>
      <c r="C158" s="115" t="s">
        <v>664</v>
      </c>
      <c r="D158" s="115" t="s">
        <v>855</v>
      </c>
      <c r="E158" s="115">
        <v>226</v>
      </c>
      <c r="F158" s="115">
        <v>0</v>
      </c>
      <c r="G158" s="115">
        <v>51</v>
      </c>
      <c r="H158" s="115">
        <v>180</v>
      </c>
      <c r="I158" s="115">
        <v>10</v>
      </c>
      <c r="J158" s="116">
        <v>0</v>
      </c>
    </row>
    <row r="159" spans="1:10" x14ac:dyDescent="0.25">
      <c r="A159" s="114" t="s">
        <v>853</v>
      </c>
      <c r="B159" s="114" t="str">
        <f>VLOOKUP(т1.1[[#This Row],[Наименование ОО]],[1]списки!$K$2:$K$89,1,FALSE)</f>
        <v>Каменск-Уральский политехнический колледж</v>
      </c>
      <c r="C159" s="115" t="s">
        <v>666</v>
      </c>
      <c r="D159" s="115" t="s">
        <v>856</v>
      </c>
      <c r="E159" s="115">
        <v>184</v>
      </c>
      <c r="F159" s="115">
        <v>0</v>
      </c>
      <c r="G159" s="115">
        <v>21</v>
      </c>
      <c r="H159" s="115">
        <v>173</v>
      </c>
      <c r="I159" s="115">
        <v>40</v>
      </c>
      <c r="J159" s="116">
        <v>0</v>
      </c>
    </row>
    <row r="160" spans="1:10" x14ac:dyDescent="0.25">
      <c r="A160" s="114" t="s">
        <v>853</v>
      </c>
      <c r="B160" s="114" t="str">
        <f>VLOOKUP(т1.1[[#This Row],[Наименование ОО]],[1]списки!$K$2:$K$89,1,FALSE)</f>
        <v>Каменск-Уральский политехнический колледж</v>
      </c>
      <c r="C160" s="115" t="s">
        <v>668</v>
      </c>
      <c r="D160" s="115" t="s">
        <v>857</v>
      </c>
      <c r="E160" s="115">
        <v>263</v>
      </c>
      <c r="F160" s="115">
        <v>0</v>
      </c>
      <c r="G160" s="115">
        <v>32</v>
      </c>
      <c r="H160" s="115">
        <v>238</v>
      </c>
      <c r="I160" s="115">
        <v>67</v>
      </c>
      <c r="J160" s="116">
        <v>5</v>
      </c>
    </row>
    <row r="161" spans="1:10" x14ac:dyDescent="0.25">
      <c r="A161" s="114" t="s">
        <v>853</v>
      </c>
      <c r="B161" s="114" t="str">
        <f>VLOOKUP(т1.1[[#This Row],[Наименование ОО]],[1]списки!$K$2:$K$89,1,FALSE)</f>
        <v>Каменск-Уральский политехнический колледж</v>
      </c>
      <c r="C161" s="115" t="s">
        <v>670</v>
      </c>
      <c r="D161" s="115" t="s">
        <v>858</v>
      </c>
      <c r="E161" s="115">
        <v>237</v>
      </c>
      <c r="F161" s="115">
        <v>0</v>
      </c>
      <c r="G161" s="115">
        <v>24</v>
      </c>
      <c r="H161" s="115">
        <v>200</v>
      </c>
      <c r="I161" s="115">
        <v>128</v>
      </c>
      <c r="J161" s="116">
        <v>37</v>
      </c>
    </row>
    <row r="162" spans="1:10" x14ac:dyDescent="0.25">
      <c r="A162" s="114" t="s">
        <v>859</v>
      </c>
      <c r="B162" s="114" t="str">
        <f>VLOOKUP(т1.1[[#This Row],[Наименование ОО]],[1]списки!$K$2:$K$89,1,FALSE)</f>
        <v>Каменск-Уральский радиотехнический техникум</v>
      </c>
      <c r="C162" s="115" t="s">
        <v>662</v>
      </c>
      <c r="D162" s="115" t="s">
        <v>860</v>
      </c>
      <c r="E162" s="115">
        <v>106</v>
      </c>
      <c r="F162" s="115"/>
      <c r="G162" s="115">
        <v>17</v>
      </c>
      <c r="H162" s="115"/>
      <c r="I162" s="115"/>
      <c r="J162" s="116"/>
    </row>
    <row r="163" spans="1:10" x14ac:dyDescent="0.25">
      <c r="A163" s="114" t="s">
        <v>859</v>
      </c>
      <c r="B163" s="114" t="str">
        <f>VLOOKUP(т1.1[[#This Row],[Наименование ОО]],[1]списки!$K$2:$K$89,1,FALSE)</f>
        <v>Каменск-Уральский радиотехнический техникум</v>
      </c>
      <c r="C163" s="115" t="s">
        <v>664</v>
      </c>
      <c r="D163" s="115" t="s">
        <v>861</v>
      </c>
      <c r="E163" s="115">
        <v>113</v>
      </c>
      <c r="F163" s="115"/>
      <c r="G163" s="115">
        <v>15</v>
      </c>
      <c r="H163" s="115"/>
      <c r="I163" s="115"/>
      <c r="J163" s="116"/>
    </row>
    <row r="164" spans="1:10" x14ac:dyDescent="0.25">
      <c r="A164" s="114" t="s">
        <v>859</v>
      </c>
      <c r="B164" s="114" t="str">
        <f>VLOOKUP(т1.1[[#This Row],[Наименование ОО]],[1]списки!$K$2:$K$89,1,FALSE)</f>
        <v>Каменск-Уральский радиотехнический техникум</v>
      </c>
      <c r="C164" s="115" t="s">
        <v>666</v>
      </c>
      <c r="D164" s="115" t="s">
        <v>862</v>
      </c>
      <c r="E164" s="115">
        <v>112</v>
      </c>
      <c r="F164" s="115"/>
      <c r="G164" s="115">
        <v>19</v>
      </c>
      <c r="H164" s="115"/>
      <c r="I164" s="115"/>
      <c r="J164" s="116"/>
    </row>
    <row r="165" spans="1:10" x14ac:dyDescent="0.25">
      <c r="A165" s="114" t="s">
        <v>859</v>
      </c>
      <c r="B165" s="114" t="str">
        <f>VLOOKUP(т1.1[[#This Row],[Наименование ОО]],[1]списки!$K$2:$K$89,1,FALSE)</f>
        <v>Каменск-Уральский радиотехнический техникум</v>
      </c>
      <c r="C165" s="115" t="s">
        <v>668</v>
      </c>
      <c r="D165" s="115" t="s">
        <v>863</v>
      </c>
      <c r="E165" s="115">
        <v>104</v>
      </c>
      <c r="F165" s="115"/>
      <c r="G165" s="115">
        <v>25</v>
      </c>
      <c r="H165" s="115">
        <v>21</v>
      </c>
      <c r="I165" s="115">
        <v>21</v>
      </c>
      <c r="J165" s="116"/>
    </row>
    <row r="166" spans="1:10" x14ac:dyDescent="0.25">
      <c r="A166" s="114" t="s">
        <v>859</v>
      </c>
      <c r="B166" s="114" t="str">
        <f>VLOOKUP(т1.1[[#This Row],[Наименование ОО]],[1]списки!$K$2:$K$89,1,FALSE)</f>
        <v>Каменск-Уральский радиотехнический техникум</v>
      </c>
      <c r="C166" s="115" t="s">
        <v>670</v>
      </c>
      <c r="D166" s="115" t="s">
        <v>864</v>
      </c>
      <c r="E166" s="115">
        <v>120</v>
      </c>
      <c r="F166" s="115"/>
      <c r="G166" s="115">
        <v>28</v>
      </c>
      <c r="H166" s="115">
        <v>38</v>
      </c>
      <c r="I166" s="115">
        <v>61</v>
      </c>
      <c r="J166" s="116"/>
    </row>
    <row r="167" spans="1:10" x14ac:dyDescent="0.25">
      <c r="A167" s="114" t="s">
        <v>865</v>
      </c>
      <c r="B167" s="114" t="str">
        <f>VLOOKUP(т1.1[[#This Row],[Наименование ОО]],[1]списки!$K$2:$K$89,1,FALSE)</f>
        <v>Каменск-Уральский техникум торговли и сервиса</v>
      </c>
      <c r="C167" s="115" t="s">
        <v>662</v>
      </c>
      <c r="D167" s="115" t="s">
        <v>866</v>
      </c>
      <c r="E167" s="115">
        <v>224</v>
      </c>
      <c r="F167" s="115">
        <v>0</v>
      </c>
      <c r="G167" s="115">
        <v>1</v>
      </c>
      <c r="H167" s="115">
        <v>0</v>
      </c>
      <c r="I167" s="115">
        <v>20</v>
      </c>
      <c r="J167" s="116">
        <v>0</v>
      </c>
    </row>
    <row r="168" spans="1:10" x14ac:dyDescent="0.25">
      <c r="A168" s="114" t="s">
        <v>865</v>
      </c>
      <c r="B168" s="114" t="str">
        <f>VLOOKUP(т1.1[[#This Row],[Наименование ОО]],[1]списки!$K$2:$K$89,1,FALSE)</f>
        <v>Каменск-Уральский техникум торговли и сервиса</v>
      </c>
      <c r="C168" s="115" t="s">
        <v>664</v>
      </c>
      <c r="D168" s="115" t="s">
        <v>867</v>
      </c>
      <c r="E168" s="115">
        <v>322</v>
      </c>
      <c r="F168" s="115">
        <v>0</v>
      </c>
      <c r="G168" s="115">
        <v>43</v>
      </c>
      <c r="H168" s="115">
        <v>0</v>
      </c>
      <c r="I168" s="115">
        <v>45</v>
      </c>
      <c r="J168" s="116">
        <v>9</v>
      </c>
    </row>
    <row r="169" spans="1:10" x14ac:dyDescent="0.25">
      <c r="A169" s="114" t="s">
        <v>865</v>
      </c>
      <c r="B169" s="114" t="str">
        <f>VLOOKUP(т1.1[[#This Row],[Наименование ОО]],[1]списки!$K$2:$K$89,1,FALSE)</f>
        <v>Каменск-Уральский техникум торговли и сервиса</v>
      </c>
      <c r="C169" s="115" t="s">
        <v>666</v>
      </c>
      <c r="D169" s="115" t="s">
        <v>868</v>
      </c>
      <c r="E169" s="115">
        <v>213</v>
      </c>
      <c r="F169" s="115">
        <v>0</v>
      </c>
      <c r="G169" s="115">
        <v>17</v>
      </c>
      <c r="H169" s="115">
        <v>0</v>
      </c>
      <c r="I169" s="115">
        <v>62</v>
      </c>
      <c r="J169" s="116">
        <v>5</v>
      </c>
    </row>
    <row r="170" spans="1:10" x14ac:dyDescent="0.25">
      <c r="A170" s="114" t="s">
        <v>865</v>
      </c>
      <c r="B170" s="114" t="str">
        <f>VLOOKUP(т1.1[[#This Row],[Наименование ОО]],[1]списки!$K$2:$K$89,1,FALSE)</f>
        <v>Каменск-Уральский техникум торговли и сервиса</v>
      </c>
      <c r="C170" s="115" t="s">
        <v>668</v>
      </c>
      <c r="D170" s="115" t="s">
        <v>869</v>
      </c>
      <c r="E170" s="115">
        <v>293</v>
      </c>
      <c r="F170" s="115">
        <v>0</v>
      </c>
      <c r="G170" s="115">
        <v>30</v>
      </c>
      <c r="H170" s="115">
        <v>37</v>
      </c>
      <c r="I170" s="115">
        <v>134</v>
      </c>
      <c r="J170" s="116">
        <v>0</v>
      </c>
    </row>
    <row r="171" spans="1:10" ht="15.75" thickBot="1" x14ac:dyDescent="0.3">
      <c r="A171" s="114" t="s">
        <v>865</v>
      </c>
      <c r="B171" s="114" t="str">
        <f>VLOOKUP(т1.1[[#This Row],[Наименование ОО]],[1]списки!$K$2:$K$89,1,FALSE)</f>
        <v>Каменск-Уральский техникум торговли и сервиса</v>
      </c>
      <c r="C171" s="115" t="s">
        <v>670</v>
      </c>
      <c r="D171" s="115" t="s">
        <v>870</v>
      </c>
      <c r="E171" s="115">
        <v>276</v>
      </c>
      <c r="F171" s="115">
        <v>0</v>
      </c>
      <c r="G171" s="115">
        <v>19</v>
      </c>
      <c r="H171" s="115">
        <v>104</v>
      </c>
      <c r="I171" s="115">
        <v>155</v>
      </c>
      <c r="J171" s="116">
        <v>0</v>
      </c>
    </row>
    <row r="172" spans="1:10" ht="15.75" thickBot="1" x14ac:dyDescent="0.3">
      <c r="A172" s="117" t="s">
        <v>871</v>
      </c>
      <c r="B172" s="114" t="str">
        <f>VLOOKUP(т1.1[[#This Row],[Наименование ОО]],[1]списки!$K$2:$K$89,1,FALSE)</f>
        <v>Камышловский гуманитарно-технологический техникум</v>
      </c>
      <c r="C172" s="115" t="s">
        <v>662</v>
      </c>
      <c r="D172" s="115" t="s">
        <v>872</v>
      </c>
      <c r="E172" s="115">
        <v>130</v>
      </c>
      <c r="F172" s="115">
        <v>41</v>
      </c>
      <c r="G172" s="115">
        <v>7</v>
      </c>
      <c r="H172" s="115">
        <v>0</v>
      </c>
      <c r="I172" s="115">
        <v>0</v>
      </c>
      <c r="J172" s="116">
        <v>0</v>
      </c>
    </row>
    <row r="173" spans="1:10" ht="15.75" thickBot="1" x14ac:dyDescent="0.3">
      <c r="A173" s="117" t="s">
        <v>871</v>
      </c>
      <c r="B173" s="114" t="str">
        <f>VLOOKUP(т1.1[[#This Row],[Наименование ОО]],[1]списки!$K$2:$K$89,1,FALSE)</f>
        <v>Камышловский гуманитарно-технологический техникум</v>
      </c>
      <c r="C173" s="115" t="s">
        <v>664</v>
      </c>
      <c r="D173" s="115" t="s">
        <v>873</v>
      </c>
      <c r="E173" s="115">
        <v>188</v>
      </c>
      <c r="F173" s="115">
        <v>57</v>
      </c>
      <c r="G173" s="115">
        <v>9</v>
      </c>
      <c r="H173" s="115">
        <v>0</v>
      </c>
      <c r="I173" s="115">
        <v>10</v>
      </c>
      <c r="J173" s="116">
        <v>0</v>
      </c>
    </row>
    <row r="174" spans="1:10" ht="15.75" thickBot="1" x14ac:dyDescent="0.3">
      <c r="A174" s="117" t="s">
        <v>871</v>
      </c>
      <c r="B174" s="114" t="str">
        <f>VLOOKUP(т1.1[[#This Row],[Наименование ОО]],[1]списки!$K$2:$K$89,1,FALSE)</f>
        <v>Камышловский гуманитарно-технологический техникум</v>
      </c>
      <c r="C174" s="115" t="s">
        <v>666</v>
      </c>
      <c r="D174" s="115" t="s">
        <v>874</v>
      </c>
      <c r="E174" s="115">
        <v>124</v>
      </c>
      <c r="F174" s="115">
        <v>40</v>
      </c>
      <c r="G174" s="115">
        <v>5</v>
      </c>
      <c r="H174" s="115">
        <v>0</v>
      </c>
      <c r="I174" s="115">
        <v>0</v>
      </c>
      <c r="J174" s="116">
        <v>0</v>
      </c>
    </row>
    <row r="175" spans="1:10" ht="15.75" thickBot="1" x14ac:dyDescent="0.3">
      <c r="A175" s="117" t="s">
        <v>871</v>
      </c>
      <c r="B175" s="114" t="str">
        <f>VLOOKUP(т1.1[[#This Row],[Наименование ОО]],[1]списки!$K$2:$K$89,1,FALSE)</f>
        <v>Камышловский гуманитарно-технологический техникум</v>
      </c>
      <c r="C175" s="115" t="s">
        <v>668</v>
      </c>
      <c r="D175" s="115" t="s">
        <v>875</v>
      </c>
      <c r="E175" s="115">
        <v>179</v>
      </c>
      <c r="F175" s="115">
        <v>43</v>
      </c>
      <c r="G175" s="115">
        <v>4</v>
      </c>
      <c r="H175" s="115">
        <v>0</v>
      </c>
      <c r="I175" s="115">
        <v>0</v>
      </c>
      <c r="J175" s="116">
        <v>0</v>
      </c>
    </row>
    <row r="176" spans="1:10" ht="15.75" thickBot="1" x14ac:dyDescent="0.3">
      <c r="A176" s="117" t="s">
        <v>871</v>
      </c>
      <c r="B176" s="114" t="str">
        <f>VLOOKUP(т1.1[[#This Row],[Наименование ОО]],[1]списки!$K$2:$K$89,1,FALSE)</f>
        <v>Камышловский гуманитарно-технологический техникум</v>
      </c>
      <c r="C176" s="115" t="s">
        <v>670</v>
      </c>
      <c r="D176" s="115" t="s">
        <v>876</v>
      </c>
      <c r="E176" s="115">
        <v>109</v>
      </c>
      <c r="F176" s="115">
        <v>20</v>
      </c>
      <c r="G176" s="115">
        <v>2</v>
      </c>
      <c r="H176" s="115">
        <v>16</v>
      </c>
      <c r="I176" s="115">
        <v>16</v>
      </c>
      <c r="J176" s="116">
        <v>0</v>
      </c>
    </row>
    <row r="177" spans="1:10" x14ac:dyDescent="0.25">
      <c r="A177" s="114" t="s">
        <v>877</v>
      </c>
      <c r="B177" s="114" t="str">
        <f>VLOOKUP(т1.1[[#This Row],[Наименование ОО]],[1]списки!$K$2:$K$89,1,FALSE)</f>
        <v>Камышловский педагогический колледж</v>
      </c>
      <c r="C177" s="115" t="s">
        <v>662</v>
      </c>
      <c r="D177" s="115" t="s">
        <v>878</v>
      </c>
      <c r="E177" s="115">
        <v>110</v>
      </c>
      <c r="F177" s="115">
        <v>0</v>
      </c>
      <c r="G177" s="115">
        <v>14</v>
      </c>
      <c r="H177" s="115">
        <v>6</v>
      </c>
      <c r="I177" s="115">
        <v>0</v>
      </c>
      <c r="J177" s="116">
        <v>0</v>
      </c>
    </row>
    <row r="178" spans="1:10" x14ac:dyDescent="0.25">
      <c r="A178" s="114" t="s">
        <v>877</v>
      </c>
      <c r="B178" s="114" t="str">
        <f>VLOOKUP(т1.1[[#This Row],[Наименование ОО]],[1]списки!$K$2:$K$89,1,FALSE)</f>
        <v>Камышловский педагогический колледж</v>
      </c>
      <c r="C178" s="115" t="s">
        <v>664</v>
      </c>
      <c r="D178" s="115" t="s">
        <v>879</v>
      </c>
      <c r="E178" s="115">
        <v>86</v>
      </c>
      <c r="F178" s="115">
        <v>0</v>
      </c>
      <c r="G178" s="115">
        <v>9</v>
      </c>
      <c r="H178" s="115">
        <v>0</v>
      </c>
      <c r="I178" s="115">
        <v>12</v>
      </c>
      <c r="J178" s="116">
        <v>1</v>
      </c>
    </row>
    <row r="179" spans="1:10" x14ac:dyDescent="0.25">
      <c r="A179" s="114" t="s">
        <v>877</v>
      </c>
      <c r="B179" s="114" t="str">
        <f>VLOOKUP(т1.1[[#This Row],[Наименование ОО]],[1]списки!$K$2:$K$89,1,FALSE)</f>
        <v>Камышловский педагогический колледж</v>
      </c>
      <c r="C179" s="115" t="s">
        <v>666</v>
      </c>
      <c r="D179" s="115" t="s">
        <v>880</v>
      </c>
      <c r="E179" s="115">
        <v>120</v>
      </c>
      <c r="F179" s="115">
        <v>0</v>
      </c>
      <c r="G179" s="115">
        <v>8</v>
      </c>
      <c r="H179" s="115">
        <v>0</v>
      </c>
      <c r="I179" s="115">
        <v>0</v>
      </c>
      <c r="J179" s="116">
        <v>0</v>
      </c>
    </row>
    <row r="180" spans="1:10" x14ac:dyDescent="0.25">
      <c r="A180" s="114" t="s">
        <v>877</v>
      </c>
      <c r="B180" s="114" t="str">
        <f>VLOOKUP(т1.1[[#This Row],[Наименование ОО]],[1]списки!$K$2:$K$89,1,FALSE)</f>
        <v>Камышловский педагогический колледж</v>
      </c>
      <c r="C180" s="115" t="s">
        <v>668</v>
      </c>
      <c r="D180" s="115" t="s">
        <v>881</v>
      </c>
      <c r="E180" s="115">
        <v>132</v>
      </c>
      <c r="F180" s="115">
        <v>0</v>
      </c>
      <c r="G180" s="115">
        <v>11</v>
      </c>
      <c r="H180" s="115">
        <v>0</v>
      </c>
      <c r="I180" s="115">
        <v>26</v>
      </c>
      <c r="J180" s="116">
        <v>0</v>
      </c>
    </row>
    <row r="181" spans="1:10" x14ac:dyDescent="0.25">
      <c r="A181" s="114" t="s">
        <v>877</v>
      </c>
      <c r="B181" s="114" t="str">
        <f>VLOOKUP(т1.1[[#This Row],[Наименование ОО]],[1]списки!$K$2:$K$89,1,FALSE)</f>
        <v>Камышловский педагогический колледж</v>
      </c>
      <c r="C181" s="115" t="s">
        <v>670</v>
      </c>
      <c r="D181" s="115" t="s">
        <v>882</v>
      </c>
      <c r="E181" s="115">
        <v>143</v>
      </c>
      <c r="F181" s="115">
        <v>0</v>
      </c>
      <c r="G181" s="115">
        <v>11</v>
      </c>
      <c r="H181" s="115">
        <v>15</v>
      </c>
      <c r="I181" s="115">
        <v>56</v>
      </c>
      <c r="J181" s="116">
        <v>5</v>
      </c>
    </row>
    <row r="182" spans="1:10" x14ac:dyDescent="0.25">
      <c r="A182" s="114" t="s">
        <v>883</v>
      </c>
      <c r="B182" s="114" t="str">
        <f>VLOOKUP(т1.1[[#This Row],[Наименование ОО]],[1]списки!$K$2:$K$89,1,FALSE)</f>
        <v>Камышловский техникум промышленности и транспорта</v>
      </c>
      <c r="C182" s="115" t="s">
        <v>662</v>
      </c>
      <c r="D182" s="115" t="s">
        <v>884</v>
      </c>
      <c r="E182" s="115">
        <v>159</v>
      </c>
      <c r="F182" s="115">
        <v>0</v>
      </c>
      <c r="G182" s="115">
        <v>8</v>
      </c>
      <c r="H182" s="115">
        <v>0</v>
      </c>
      <c r="I182" s="115">
        <v>0</v>
      </c>
      <c r="J182" s="116">
        <v>0</v>
      </c>
    </row>
    <row r="183" spans="1:10" x14ac:dyDescent="0.25">
      <c r="A183" s="114" t="s">
        <v>883</v>
      </c>
      <c r="B183" s="114" t="str">
        <f>VLOOKUP(т1.1[[#This Row],[Наименование ОО]],[1]списки!$K$2:$K$89,1,FALSE)</f>
        <v>Камышловский техникум промышленности и транспорта</v>
      </c>
      <c r="C183" s="115" t="s">
        <v>664</v>
      </c>
      <c r="D183" s="115" t="s">
        <v>885</v>
      </c>
      <c r="E183" s="115">
        <v>150</v>
      </c>
      <c r="F183" s="115">
        <v>0</v>
      </c>
      <c r="G183" s="115">
        <v>6</v>
      </c>
      <c r="H183" s="115">
        <v>0</v>
      </c>
      <c r="I183" s="115">
        <v>24</v>
      </c>
      <c r="J183" s="116">
        <v>0</v>
      </c>
    </row>
    <row r="184" spans="1:10" x14ac:dyDescent="0.25">
      <c r="A184" s="114" t="s">
        <v>883</v>
      </c>
      <c r="B184" s="114" t="str">
        <f>VLOOKUP(т1.1[[#This Row],[Наименование ОО]],[1]списки!$K$2:$K$89,1,FALSE)</f>
        <v>Камышловский техникум промышленности и транспорта</v>
      </c>
      <c r="C184" s="115" t="s">
        <v>666</v>
      </c>
      <c r="D184" s="115" t="s">
        <v>886</v>
      </c>
      <c r="E184" s="115">
        <v>184</v>
      </c>
      <c r="F184" s="115">
        <v>0</v>
      </c>
      <c r="G184" s="115">
        <v>5</v>
      </c>
      <c r="H184" s="115">
        <v>0</v>
      </c>
      <c r="I184" s="115">
        <v>23</v>
      </c>
      <c r="J184" s="116">
        <v>0</v>
      </c>
    </row>
    <row r="185" spans="1:10" x14ac:dyDescent="0.25">
      <c r="A185" s="114" t="s">
        <v>883</v>
      </c>
      <c r="B185" s="114" t="str">
        <f>VLOOKUP(т1.1[[#This Row],[Наименование ОО]],[1]списки!$K$2:$K$89,1,FALSE)</f>
        <v>Камышловский техникум промышленности и транспорта</v>
      </c>
      <c r="C185" s="115" t="s">
        <v>668</v>
      </c>
      <c r="D185" s="115" t="s">
        <v>887</v>
      </c>
      <c r="E185" s="115">
        <v>68</v>
      </c>
      <c r="F185" s="115">
        <v>0</v>
      </c>
      <c r="G185" s="115">
        <v>0</v>
      </c>
      <c r="H185" s="115">
        <v>0</v>
      </c>
      <c r="I185" s="115">
        <v>0</v>
      </c>
      <c r="J185" s="116">
        <v>0</v>
      </c>
    </row>
    <row r="186" spans="1:10" x14ac:dyDescent="0.25">
      <c r="A186" s="114" t="s">
        <v>883</v>
      </c>
      <c r="B186" s="114" t="str">
        <f>VLOOKUP(т1.1[[#This Row],[Наименование ОО]],[1]списки!$K$2:$K$89,1,FALSE)</f>
        <v>Камышловский техникум промышленности и транспорта</v>
      </c>
      <c r="C186" s="115" t="s">
        <v>670</v>
      </c>
      <c r="D186" s="115" t="s">
        <v>888</v>
      </c>
      <c r="E186" s="115">
        <v>178</v>
      </c>
      <c r="F186" s="115">
        <v>0</v>
      </c>
      <c r="G186" s="115">
        <v>4</v>
      </c>
      <c r="H186" s="115">
        <v>76</v>
      </c>
      <c r="I186" s="115">
        <v>76</v>
      </c>
      <c r="J186" s="116">
        <v>0</v>
      </c>
    </row>
    <row r="187" spans="1:10" x14ac:dyDescent="0.25">
      <c r="A187" s="114" t="s">
        <v>889</v>
      </c>
      <c r="B187" s="114" t="str">
        <f>VLOOKUP(т1.1[[#This Row],[Наименование ОО]],[1]списки!$K$2:$K$89,1,FALSE)</f>
        <v>Карпинский машиностроительный техникум</v>
      </c>
      <c r="C187" s="115" t="s">
        <v>662</v>
      </c>
      <c r="D187" s="115" t="s">
        <v>890</v>
      </c>
      <c r="E187" s="115">
        <v>140</v>
      </c>
      <c r="F187" s="115">
        <v>33</v>
      </c>
      <c r="G187" s="115">
        <v>7</v>
      </c>
      <c r="H187" s="115">
        <v>31</v>
      </c>
      <c r="I187" s="115">
        <v>0</v>
      </c>
      <c r="J187" s="116">
        <v>0</v>
      </c>
    </row>
    <row r="188" spans="1:10" x14ac:dyDescent="0.25">
      <c r="A188" s="114" t="s">
        <v>889</v>
      </c>
      <c r="B188" s="114" t="str">
        <f>VLOOKUP(т1.1[[#This Row],[Наименование ОО]],[1]списки!$K$2:$K$89,1,FALSE)</f>
        <v>Карпинский машиностроительный техникум</v>
      </c>
      <c r="C188" s="115" t="s">
        <v>664</v>
      </c>
      <c r="D188" s="115" t="s">
        <v>891</v>
      </c>
      <c r="E188" s="115">
        <v>109</v>
      </c>
      <c r="F188" s="115">
        <v>31</v>
      </c>
      <c r="G188" s="115">
        <v>9</v>
      </c>
      <c r="H188" s="115">
        <v>31</v>
      </c>
      <c r="I188" s="115">
        <v>12</v>
      </c>
      <c r="J188" s="116">
        <v>0</v>
      </c>
    </row>
    <row r="189" spans="1:10" x14ac:dyDescent="0.25">
      <c r="A189" s="114" t="s">
        <v>889</v>
      </c>
      <c r="B189" s="114" t="str">
        <f>VLOOKUP(т1.1[[#This Row],[Наименование ОО]],[1]списки!$K$2:$K$89,1,FALSE)</f>
        <v>Карпинский машиностроительный техникум</v>
      </c>
      <c r="C189" s="115" t="s">
        <v>666</v>
      </c>
      <c r="D189" s="115" t="s">
        <v>892</v>
      </c>
      <c r="E189" s="115">
        <v>84</v>
      </c>
      <c r="F189" s="115">
        <v>24</v>
      </c>
      <c r="G189" s="115">
        <v>6</v>
      </c>
      <c r="H189" s="115">
        <v>19</v>
      </c>
      <c r="I189" s="115">
        <v>0</v>
      </c>
      <c r="J189" s="116">
        <v>4</v>
      </c>
    </row>
    <row r="190" spans="1:10" x14ac:dyDescent="0.25">
      <c r="A190" s="114" t="s">
        <v>889</v>
      </c>
      <c r="B190" s="114" t="str">
        <f>VLOOKUP(т1.1[[#This Row],[Наименование ОО]],[1]списки!$K$2:$K$89,1,FALSE)</f>
        <v>Карпинский машиностроительный техникум</v>
      </c>
      <c r="C190" s="115" t="s">
        <v>668</v>
      </c>
      <c r="D190" s="115" t="s">
        <v>893</v>
      </c>
      <c r="E190" s="115">
        <v>154</v>
      </c>
      <c r="F190" s="115">
        <v>55</v>
      </c>
      <c r="G190" s="115">
        <v>14</v>
      </c>
      <c r="H190" s="115">
        <v>32</v>
      </c>
      <c r="I190" s="115">
        <v>32</v>
      </c>
      <c r="J190" s="116">
        <v>2</v>
      </c>
    </row>
    <row r="191" spans="1:10" x14ac:dyDescent="0.25">
      <c r="A191" s="114" t="s">
        <v>889</v>
      </c>
      <c r="B191" s="114" t="str">
        <f>VLOOKUP(т1.1[[#This Row],[Наименование ОО]],[1]списки!$K$2:$K$89,1,FALSE)</f>
        <v>Карпинский машиностроительный техникум</v>
      </c>
      <c r="C191" s="115" t="s">
        <v>670</v>
      </c>
      <c r="D191" s="115" t="s">
        <v>894</v>
      </c>
      <c r="E191" s="115">
        <v>115</v>
      </c>
      <c r="F191" s="115">
        <v>0</v>
      </c>
      <c r="G191" s="115">
        <v>7</v>
      </c>
      <c r="H191" s="115">
        <v>44</v>
      </c>
      <c r="I191" s="115">
        <v>44</v>
      </c>
      <c r="J191" s="116">
        <v>8</v>
      </c>
    </row>
    <row r="192" spans="1:10" x14ac:dyDescent="0.25">
      <c r="A192" s="114" t="s">
        <v>895</v>
      </c>
      <c r="B192" s="114" t="str">
        <f>VLOOKUP(т1.1[[#This Row],[Наименование ОО]],[1]списки!$K$2:$K$89,1,FALSE)</f>
        <v>Качканарский горно-промышленный колледж</v>
      </c>
      <c r="C192" s="115" t="s">
        <v>662</v>
      </c>
      <c r="D192" s="115" t="s">
        <v>896</v>
      </c>
      <c r="E192" s="115">
        <v>68</v>
      </c>
      <c r="F192" s="115"/>
      <c r="G192" s="115"/>
      <c r="H192" s="115"/>
      <c r="I192" s="115"/>
      <c r="J192" s="116"/>
    </row>
    <row r="193" spans="1:10" x14ac:dyDescent="0.25">
      <c r="A193" s="114" t="s">
        <v>895</v>
      </c>
      <c r="B193" s="114" t="str">
        <f>VLOOKUP(т1.1[[#This Row],[Наименование ОО]],[1]списки!$K$2:$K$89,1,FALSE)</f>
        <v>Качканарский горно-промышленный колледж</v>
      </c>
      <c r="C193" s="115" t="s">
        <v>664</v>
      </c>
      <c r="D193" s="115" t="s">
        <v>897</v>
      </c>
      <c r="E193" s="115">
        <v>64</v>
      </c>
      <c r="F193" s="115"/>
      <c r="G193" s="115"/>
      <c r="H193" s="115"/>
      <c r="I193" s="115"/>
      <c r="J193" s="116"/>
    </row>
    <row r="194" spans="1:10" x14ac:dyDescent="0.25">
      <c r="A194" s="114" t="s">
        <v>895</v>
      </c>
      <c r="B194" s="114" t="str">
        <f>VLOOKUP(т1.1[[#This Row],[Наименование ОО]],[1]списки!$K$2:$K$89,1,FALSE)</f>
        <v>Качканарский горно-промышленный колледж</v>
      </c>
      <c r="C194" s="115" t="s">
        <v>666</v>
      </c>
      <c r="D194" s="115" t="s">
        <v>898</v>
      </c>
      <c r="E194" s="115">
        <v>46</v>
      </c>
      <c r="F194" s="115"/>
      <c r="G194" s="115"/>
      <c r="H194" s="115"/>
      <c r="I194" s="115"/>
      <c r="J194" s="116"/>
    </row>
    <row r="195" spans="1:10" x14ac:dyDescent="0.25">
      <c r="A195" s="114" t="s">
        <v>895</v>
      </c>
      <c r="B195" s="114" t="str">
        <f>VLOOKUP(т1.1[[#This Row],[Наименование ОО]],[1]списки!$K$2:$K$89,1,FALSE)</f>
        <v>Качканарский горно-промышленный колледж</v>
      </c>
      <c r="C195" s="115" t="s">
        <v>668</v>
      </c>
      <c r="D195" s="115" t="s">
        <v>899</v>
      </c>
      <c r="E195" s="115">
        <v>65</v>
      </c>
      <c r="F195" s="115"/>
      <c r="G195" s="115"/>
      <c r="H195" s="115">
        <v>16</v>
      </c>
      <c r="I195" s="115"/>
      <c r="J195" s="116"/>
    </row>
    <row r="196" spans="1:10" x14ac:dyDescent="0.25">
      <c r="A196" s="114" t="s">
        <v>895</v>
      </c>
      <c r="B196" s="114" t="str">
        <f>VLOOKUP(т1.1[[#This Row],[Наименование ОО]],[1]списки!$K$2:$K$89,1,FALSE)</f>
        <v>Качканарский горно-промышленный колледж</v>
      </c>
      <c r="C196" s="115" t="s">
        <v>670</v>
      </c>
      <c r="D196" s="115" t="s">
        <v>900</v>
      </c>
      <c r="E196" s="115">
        <v>66</v>
      </c>
      <c r="F196" s="115"/>
      <c r="G196" s="115"/>
      <c r="H196" s="115"/>
      <c r="I196" s="115">
        <v>16</v>
      </c>
      <c r="J196" s="116"/>
    </row>
    <row r="197" spans="1:10" x14ac:dyDescent="0.25">
      <c r="A197" s="114" t="s">
        <v>901</v>
      </c>
      <c r="B197" s="114" t="str">
        <f>VLOOKUP(т1.1[[#This Row],[Наименование ОО]],[1]списки!$K$2:$K$89,1,FALSE)</f>
        <v>Колледж управления и сервиса Стиль</v>
      </c>
      <c r="C197" s="115" t="s">
        <v>662</v>
      </c>
      <c r="D197" s="115" t="s">
        <v>902</v>
      </c>
      <c r="E197" s="115">
        <v>162</v>
      </c>
      <c r="F197" s="115"/>
      <c r="G197" s="115">
        <v>12</v>
      </c>
      <c r="H197" s="115">
        <v>0</v>
      </c>
      <c r="I197" s="115">
        <v>0</v>
      </c>
      <c r="J197" s="116">
        <v>0</v>
      </c>
    </row>
    <row r="198" spans="1:10" x14ac:dyDescent="0.25">
      <c r="A198" s="114" t="s">
        <v>901</v>
      </c>
      <c r="B198" s="114" t="str">
        <f>VLOOKUP(т1.1[[#This Row],[Наименование ОО]],[1]списки!$K$2:$K$89,1,FALSE)</f>
        <v>Колледж управления и сервиса Стиль</v>
      </c>
      <c r="C198" s="115" t="s">
        <v>664</v>
      </c>
      <c r="D198" s="115" t="s">
        <v>903</v>
      </c>
      <c r="E198" s="115">
        <v>193</v>
      </c>
      <c r="F198" s="115"/>
      <c r="G198" s="115">
        <v>22</v>
      </c>
      <c r="H198" s="115">
        <v>0</v>
      </c>
      <c r="I198" s="115">
        <v>0</v>
      </c>
      <c r="J198" s="116">
        <v>0</v>
      </c>
    </row>
    <row r="199" spans="1:10" x14ac:dyDescent="0.25">
      <c r="A199" s="114" t="s">
        <v>901</v>
      </c>
      <c r="B199" s="114" t="str">
        <f>VLOOKUP(т1.1[[#This Row],[Наименование ОО]],[1]списки!$K$2:$K$89,1,FALSE)</f>
        <v>Колледж управления и сервиса Стиль</v>
      </c>
      <c r="C199" s="115" t="s">
        <v>666</v>
      </c>
      <c r="D199" s="115" t="s">
        <v>904</v>
      </c>
      <c r="E199" s="115">
        <v>184</v>
      </c>
      <c r="F199" s="115"/>
      <c r="G199" s="115">
        <v>21</v>
      </c>
      <c r="H199" s="115">
        <v>0</v>
      </c>
      <c r="I199" s="115">
        <v>54</v>
      </c>
      <c r="J199" s="116">
        <v>12</v>
      </c>
    </row>
    <row r="200" spans="1:10" x14ac:dyDescent="0.25">
      <c r="A200" s="114" t="s">
        <v>901</v>
      </c>
      <c r="B200" s="114" t="str">
        <f>VLOOKUP(т1.1[[#This Row],[Наименование ОО]],[1]списки!$K$2:$K$89,1,FALSE)</f>
        <v>Колледж управления и сервиса Стиль</v>
      </c>
      <c r="C200" s="115" t="s">
        <v>668</v>
      </c>
      <c r="D200" s="115" t="s">
        <v>905</v>
      </c>
      <c r="E200" s="115">
        <v>196</v>
      </c>
      <c r="F200" s="115"/>
      <c r="G200" s="115">
        <v>9</v>
      </c>
      <c r="H200" s="115">
        <v>0</v>
      </c>
      <c r="I200" s="115">
        <v>85</v>
      </c>
      <c r="J200" s="116">
        <v>15</v>
      </c>
    </row>
    <row r="201" spans="1:10" x14ac:dyDescent="0.25">
      <c r="A201" s="114" t="s">
        <v>901</v>
      </c>
      <c r="B201" s="114" t="str">
        <f>VLOOKUP(т1.1[[#This Row],[Наименование ОО]],[1]списки!$K$2:$K$89,1,FALSE)</f>
        <v>Колледж управления и сервиса Стиль</v>
      </c>
      <c r="C201" s="115" t="s">
        <v>670</v>
      </c>
      <c r="D201" s="115" t="s">
        <v>906</v>
      </c>
      <c r="E201" s="115">
        <v>184</v>
      </c>
      <c r="F201" s="115"/>
      <c r="G201" s="115">
        <v>21</v>
      </c>
      <c r="H201" s="115">
        <v>0</v>
      </c>
      <c r="I201" s="115">
        <v>74</v>
      </c>
      <c r="J201" s="116">
        <v>14</v>
      </c>
    </row>
    <row r="202" spans="1:10" x14ac:dyDescent="0.25">
      <c r="A202" s="114" t="s">
        <v>907</v>
      </c>
      <c r="B202" s="114" t="str">
        <f>VLOOKUP(т1.1[[#This Row],[Наименование ОО]],[1]списки!$K$2:$K$89,1,FALSE)</f>
        <v>Краснотурьинский индустриальный колледж</v>
      </c>
      <c r="C202" s="115" t="s">
        <v>662</v>
      </c>
      <c r="D202" s="115" t="s">
        <v>908</v>
      </c>
      <c r="E202" s="115">
        <v>271</v>
      </c>
      <c r="F202" s="115">
        <v>0</v>
      </c>
      <c r="G202" s="115">
        <v>35</v>
      </c>
      <c r="H202" s="115">
        <v>0</v>
      </c>
      <c r="I202" s="115">
        <v>0</v>
      </c>
      <c r="J202" s="116">
        <v>0</v>
      </c>
    </row>
    <row r="203" spans="1:10" x14ac:dyDescent="0.25">
      <c r="A203" s="114" t="s">
        <v>907</v>
      </c>
      <c r="B203" s="114" t="str">
        <f>VLOOKUP(т1.1[[#This Row],[Наименование ОО]],[1]списки!$K$2:$K$89,1,FALSE)</f>
        <v>Краснотурьинский индустриальный колледж</v>
      </c>
      <c r="C203" s="115" t="s">
        <v>664</v>
      </c>
      <c r="D203" s="115" t="s">
        <v>909</v>
      </c>
      <c r="E203" s="115">
        <v>236</v>
      </c>
      <c r="F203" s="115">
        <v>0</v>
      </c>
      <c r="G203" s="115">
        <v>48</v>
      </c>
      <c r="H203" s="115">
        <v>0</v>
      </c>
      <c r="I203" s="115">
        <v>0</v>
      </c>
      <c r="J203" s="116">
        <v>0</v>
      </c>
    </row>
    <row r="204" spans="1:10" x14ac:dyDescent="0.25">
      <c r="A204" s="114" t="s">
        <v>907</v>
      </c>
      <c r="B204" s="114" t="str">
        <f>VLOOKUP(т1.1[[#This Row],[Наименование ОО]],[1]списки!$K$2:$K$89,1,FALSE)</f>
        <v>Краснотурьинский индустриальный колледж</v>
      </c>
      <c r="C204" s="115" t="s">
        <v>666</v>
      </c>
      <c r="D204" s="115" t="s">
        <v>910</v>
      </c>
      <c r="E204" s="115">
        <v>209</v>
      </c>
      <c r="F204" s="115">
        <v>0</v>
      </c>
      <c r="G204" s="115">
        <v>29</v>
      </c>
      <c r="H204" s="115">
        <v>0</v>
      </c>
      <c r="I204" s="115">
        <v>0</v>
      </c>
      <c r="J204" s="116">
        <v>0</v>
      </c>
    </row>
    <row r="205" spans="1:10" x14ac:dyDescent="0.25">
      <c r="A205" s="114" t="s">
        <v>907</v>
      </c>
      <c r="B205" s="114" t="str">
        <f>VLOOKUP(т1.1[[#This Row],[Наименование ОО]],[1]списки!$K$2:$K$89,1,FALSE)</f>
        <v>Краснотурьинский индустриальный колледж</v>
      </c>
      <c r="C205" s="115" t="s">
        <v>668</v>
      </c>
      <c r="D205" s="115" t="s">
        <v>911</v>
      </c>
      <c r="E205" s="115">
        <v>191</v>
      </c>
      <c r="F205" s="115">
        <v>0</v>
      </c>
      <c r="G205" s="115">
        <v>28</v>
      </c>
      <c r="H205" s="115">
        <v>0</v>
      </c>
      <c r="I205" s="115">
        <v>0</v>
      </c>
      <c r="J205" s="116">
        <v>0</v>
      </c>
    </row>
    <row r="206" spans="1:10" x14ac:dyDescent="0.25">
      <c r="A206" s="114" t="s">
        <v>907</v>
      </c>
      <c r="B206" s="114" t="str">
        <f>VLOOKUP(т1.1[[#This Row],[Наименование ОО]],[1]списки!$K$2:$K$89,1,FALSE)</f>
        <v>Краснотурьинский индустриальный колледж</v>
      </c>
      <c r="C206" s="115" t="s">
        <v>670</v>
      </c>
      <c r="D206" s="115" t="s">
        <v>912</v>
      </c>
      <c r="E206" s="115">
        <v>196</v>
      </c>
      <c r="F206" s="115">
        <v>0</v>
      </c>
      <c r="G206" s="115">
        <v>31</v>
      </c>
      <c r="H206" s="115">
        <v>0</v>
      </c>
      <c r="I206" s="115">
        <v>41</v>
      </c>
      <c r="J206" s="116">
        <v>0</v>
      </c>
    </row>
    <row r="207" spans="1:10" x14ac:dyDescent="0.25">
      <c r="A207" s="114" t="s">
        <v>913</v>
      </c>
      <c r="B207" s="114" t="str">
        <f>VLOOKUP(т1.1[[#This Row],[Наименование ОО]],[1]списки!$K$2:$K$89,1,FALSE)</f>
        <v>Краснотурьинский политехникум</v>
      </c>
      <c r="C207" s="115" t="s">
        <v>662</v>
      </c>
      <c r="D207" s="115" t="s">
        <v>914</v>
      </c>
      <c r="E207" s="115">
        <v>255</v>
      </c>
      <c r="F207" s="115">
        <v>0</v>
      </c>
      <c r="G207" s="115">
        <v>24</v>
      </c>
      <c r="H207" s="115">
        <v>150</v>
      </c>
      <c r="I207" s="115">
        <v>0</v>
      </c>
      <c r="J207" s="116">
        <v>0</v>
      </c>
    </row>
    <row r="208" spans="1:10" x14ac:dyDescent="0.25">
      <c r="A208" s="114" t="s">
        <v>913</v>
      </c>
      <c r="B208" s="114" t="str">
        <f>VLOOKUP(т1.1[[#This Row],[Наименование ОО]],[1]списки!$K$2:$K$89,1,FALSE)</f>
        <v>Краснотурьинский политехникум</v>
      </c>
      <c r="C208" s="115" t="s">
        <v>664</v>
      </c>
      <c r="D208" s="115" t="s">
        <v>915</v>
      </c>
      <c r="E208" s="115">
        <v>75</v>
      </c>
      <c r="F208" s="115">
        <v>0</v>
      </c>
      <c r="G208" s="115">
        <v>6</v>
      </c>
      <c r="H208" s="115">
        <v>57</v>
      </c>
      <c r="I208" s="115">
        <v>0</v>
      </c>
      <c r="J208" s="116">
        <v>0</v>
      </c>
    </row>
    <row r="209" spans="1:10" x14ac:dyDescent="0.25">
      <c r="A209" s="114" t="s">
        <v>913</v>
      </c>
      <c r="B209" s="114" t="str">
        <f>VLOOKUP(т1.1[[#This Row],[Наименование ОО]],[1]списки!$K$2:$K$89,1,FALSE)</f>
        <v>Краснотурьинский политехникум</v>
      </c>
      <c r="C209" s="115" t="s">
        <v>666</v>
      </c>
      <c r="D209" s="115" t="s">
        <v>916</v>
      </c>
      <c r="E209" s="115">
        <v>116</v>
      </c>
      <c r="F209" s="115">
        <v>0</v>
      </c>
      <c r="G209" s="115">
        <v>15</v>
      </c>
      <c r="H209" s="115">
        <v>78</v>
      </c>
      <c r="I209" s="115">
        <v>18</v>
      </c>
      <c r="J209" s="116">
        <v>0</v>
      </c>
    </row>
    <row r="210" spans="1:10" x14ac:dyDescent="0.25">
      <c r="A210" s="114" t="s">
        <v>913</v>
      </c>
      <c r="B210" s="114" t="str">
        <f>VLOOKUP(т1.1[[#This Row],[Наименование ОО]],[1]списки!$K$2:$K$89,1,FALSE)</f>
        <v>Краснотурьинский политехникум</v>
      </c>
      <c r="C210" s="115" t="s">
        <v>668</v>
      </c>
      <c r="D210" s="115" t="s">
        <v>917</v>
      </c>
      <c r="E210" s="115">
        <v>115</v>
      </c>
      <c r="F210" s="115">
        <v>0</v>
      </c>
      <c r="G210" s="115">
        <v>6</v>
      </c>
      <c r="H210" s="115">
        <v>62</v>
      </c>
      <c r="I210" s="115">
        <v>22</v>
      </c>
      <c r="J210" s="116">
        <v>0</v>
      </c>
    </row>
    <row r="211" spans="1:10" x14ac:dyDescent="0.25">
      <c r="A211" s="114" t="s">
        <v>913</v>
      </c>
      <c r="B211" s="114" t="str">
        <f>VLOOKUP(т1.1[[#This Row],[Наименование ОО]],[1]списки!$K$2:$K$89,1,FALSE)</f>
        <v>Краснотурьинский политехникум</v>
      </c>
      <c r="C211" s="115" t="s">
        <v>670</v>
      </c>
      <c r="D211" s="115" t="s">
        <v>918</v>
      </c>
      <c r="E211" s="115">
        <v>117</v>
      </c>
      <c r="F211" s="115">
        <v>0</v>
      </c>
      <c r="G211" s="115">
        <v>11</v>
      </c>
      <c r="H211" s="115">
        <v>69</v>
      </c>
      <c r="I211" s="115">
        <v>38</v>
      </c>
      <c r="J211" s="116">
        <v>0</v>
      </c>
    </row>
    <row r="212" spans="1:10" x14ac:dyDescent="0.25">
      <c r="A212" s="114" t="s">
        <v>919</v>
      </c>
      <c r="B212" s="114" t="str">
        <f>VLOOKUP(т1.1[[#This Row],[Наименование ОО]],[1]списки!$K$2:$K$89,1,FALSE)</f>
        <v>Красноуральский многопрофильный техникум</v>
      </c>
      <c r="C212" s="115" t="s">
        <v>662</v>
      </c>
      <c r="D212" s="115" t="s">
        <v>920</v>
      </c>
      <c r="E212" s="115">
        <v>55</v>
      </c>
      <c r="F212" s="115"/>
      <c r="G212" s="115">
        <v>2</v>
      </c>
      <c r="H212" s="115">
        <v>0</v>
      </c>
      <c r="I212" s="115">
        <v>0</v>
      </c>
      <c r="J212" s="116">
        <v>0</v>
      </c>
    </row>
    <row r="213" spans="1:10" x14ac:dyDescent="0.25">
      <c r="A213" s="114" t="s">
        <v>919</v>
      </c>
      <c r="B213" s="114" t="str">
        <f>VLOOKUP(т1.1[[#This Row],[Наименование ОО]],[1]списки!$K$2:$K$89,1,FALSE)</f>
        <v>Красноуральский многопрофильный техникум</v>
      </c>
      <c r="C213" s="115" t="s">
        <v>664</v>
      </c>
      <c r="D213" s="115" t="s">
        <v>921</v>
      </c>
      <c r="E213" s="115">
        <v>63</v>
      </c>
      <c r="F213" s="115"/>
      <c r="G213" s="115">
        <v>3</v>
      </c>
      <c r="H213" s="115">
        <v>0</v>
      </c>
      <c r="I213" s="115">
        <v>0</v>
      </c>
      <c r="J213" s="116">
        <v>0</v>
      </c>
    </row>
    <row r="214" spans="1:10" x14ac:dyDescent="0.25">
      <c r="A214" s="114" t="s">
        <v>919</v>
      </c>
      <c r="B214" s="114" t="str">
        <f>VLOOKUP(т1.1[[#This Row],[Наименование ОО]],[1]списки!$K$2:$K$89,1,FALSE)</f>
        <v>Красноуральский многопрофильный техникум</v>
      </c>
      <c r="C214" s="115" t="s">
        <v>666</v>
      </c>
      <c r="D214" s="115" t="s">
        <v>922</v>
      </c>
      <c r="E214" s="115">
        <v>67</v>
      </c>
      <c r="F214" s="115"/>
      <c r="G214" s="115">
        <v>3</v>
      </c>
      <c r="H214" s="115">
        <v>0</v>
      </c>
      <c r="I214" s="115">
        <v>10</v>
      </c>
      <c r="J214" s="116">
        <v>0</v>
      </c>
    </row>
    <row r="215" spans="1:10" x14ac:dyDescent="0.25">
      <c r="A215" s="114" t="s">
        <v>919</v>
      </c>
      <c r="B215" s="114" t="str">
        <f>VLOOKUP(т1.1[[#This Row],[Наименование ОО]],[1]списки!$K$2:$K$89,1,FALSE)</f>
        <v>Красноуральский многопрофильный техникум</v>
      </c>
      <c r="C215" s="115" t="s">
        <v>668</v>
      </c>
      <c r="D215" s="115" t="s">
        <v>923</v>
      </c>
      <c r="E215" s="115">
        <v>70</v>
      </c>
      <c r="F215" s="115"/>
      <c r="G215" s="115">
        <v>2</v>
      </c>
      <c r="H215" s="115">
        <v>0</v>
      </c>
      <c r="I215" s="115">
        <v>20</v>
      </c>
      <c r="J215" s="116">
        <v>0</v>
      </c>
    </row>
    <row r="216" spans="1:10" x14ac:dyDescent="0.25">
      <c r="A216" s="114" t="s">
        <v>919</v>
      </c>
      <c r="B216" s="114" t="str">
        <f>VLOOKUP(т1.1[[#This Row],[Наименование ОО]],[1]списки!$K$2:$K$89,1,FALSE)</f>
        <v>Красноуральский многопрофильный техникум</v>
      </c>
      <c r="C216" s="115" t="s">
        <v>670</v>
      </c>
      <c r="D216" s="115" t="s">
        <v>924</v>
      </c>
      <c r="E216" s="115">
        <v>36</v>
      </c>
      <c r="F216" s="115"/>
      <c r="G216" s="115">
        <v>2</v>
      </c>
      <c r="H216" s="115">
        <v>0</v>
      </c>
      <c r="I216" s="115">
        <v>16</v>
      </c>
      <c r="J216" s="116">
        <v>0</v>
      </c>
    </row>
    <row r="217" spans="1:10" x14ac:dyDescent="0.25">
      <c r="A217" s="114" t="s">
        <v>925</v>
      </c>
      <c r="B217" s="114" t="str">
        <f>VLOOKUP(т1.1[[#This Row],[Наименование ОО]],[1]списки!$K$2:$K$89,1,FALSE)</f>
        <v>Красноуфимский аграрный колледж</v>
      </c>
      <c r="C217" s="115" t="s">
        <v>662</v>
      </c>
      <c r="D217" s="115" t="s">
        <v>926</v>
      </c>
      <c r="E217" s="115">
        <v>164</v>
      </c>
      <c r="F217" s="115">
        <v>20</v>
      </c>
      <c r="G217" s="115">
        <v>10</v>
      </c>
      <c r="H217" s="115">
        <v>0</v>
      </c>
      <c r="I217" s="115">
        <v>0</v>
      </c>
      <c r="J217" s="116">
        <v>0</v>
      </c>
    </row>
    <row r="218" spans="1:10" x14ac:dyDescent="0.25">
      <c r="A218" s="114" t="s">
        <v>925</v>
      </c>
      <c r="B218" s="114" t="str">
        <f>VLOOKUP(т1.1[[#This Row],[Наименование ОО]],[1]списки!$K$2:$K$89,1,FALSE)</f>
        <v>Красноуфимский аграрный колледж</v>
      </c>
      <c r="C218" s="115" t="s">
        <v>664</v>
      </c>
      <c r="D218" s="115" t="s">
        <v>927</v>
      </c>
      <c r="E218" s="115">
        <v>169</v>
      </c>
      <c r="F218" s="115">
        <v>20</v>
      </c>
      <c r="G218" s="115">
        <v>17</v>
      </c>
      <c r="H218" s="115">
        <v>0</v>
      </c>
      <c r="I218" s="115">
        <v>8</v>
      </c>
      <c r="J218" s="116">
        <v>0</v>
      </c>
    </row>
    <row r="219" spans="1:10" x14ac:dyDescent="0.25">
      <c r="A219" s="114" t="s">
        <v>925</v>
      </c>
      <c r="B219" s="114" t="str">
        <f>VLOOKUP(т1.1[[#This Row],[Наименование ОО]],[1]списки!$K$2:$K$89,1,FALSE)</f>
        <v>Красноуфимский аграрный колледж</v>
      </c>
      <c r="C219" s="115" t="s">
        <v>666</v>
      </c>
      <c r="D219" s="115" t="s">
        <v>928</v>
      </c>
      <c r="E219" s="115">
        <v>197</v>
      </c>
      <c r="F219" s="115">
        <v>23</v>
      </c>
      <c r="G219" s="115">
        <v>12</v>
      </c>
      <c r="H219" s="115">
        <v>20</v>
      </c>
      <c r="I219" s="115">
        <v>32</v>
      </c>
      <c r="J219" s="116">
        <v>0</v>
      </c>
    </row>
    <row r="220" spans="1:10" x14ac:dyDescent="0.25">
      <c r="A220" s="114" t="s">
        <v>925</v>
      </c>
      <c r="B220" s="114" t="str">
        <f>VLOOKUP(т1.1[[#This Row],[Наименование ОО]],[1]списки!$K$2:$K$89,1,FALSE)</f>
        <v>Красноуфимский аграрный колледж</v>
      </c>
      <c r="C220" s="115" t="s">
        <v>668</v>
      </c>
      <c r="D220" s="115" t="s">
        <v>929</v>
      </c>
      <c r="E220" s="115">
        <v>200</v>
      </c>
      <c r="F220" s="115">
        <v>22</v>
      </c>
      <c r="G220" s="115">
        <v>8</v>
      </c>
      <c r="H220" s="115">
        <v>0</v>
      </c>
      <c r="I220" s="115">
        <v>44</v>
      </c>
      <c r="J220" s="116">
        <v>0</v>
      </c>
    </row>
    <row r="221" spans="1:10" x14ac:dyDescent="0.25">
      <c r="A221" s="114" t="s">
        <v>925</v>
      </c>
      <c r="B221" s="114" t="str">
        <f>VLOOKUP(т1.1[[#This Row],[Наименование ОО]],[1]списки!$K$2:$K$89,1,FALSE)</f>
        <v>Красноуфимский аграрный колледж</v>
      </c>
      <c r="C221" s="115" t="s">
        <v>670</v>
      </c>
      <c r="D221" s="115" t="s">
        <v>930</v>
      </c>
      <c r="E221" s="115">
        <v>143</v>
      </c>
      <c r="F221" s="115">
        <v>19</v>
      </c>
      <c r="G221" s="115">
        <v>6</v>
      </c>
      <c r="H221" s="115">
        <v>0</v>
      </c>
      <c r="I221" s="115">
        <v>20</v>
      </c>
      <c r="J221" s="116">
        <v>0</v>
      </c>
    </row>
    <row r="222" spans="1:10" x14ac:dyDescent="0.25">
      <c r="A222" s="114" t="s">
        <v>931</v>
      </c>
      <c r="B222" s="114" t="str">
        <f>VLOOKUP(т1.1[[#This Row],[Наименование ОО]],[1]списки!$K$2:$K$89,1,FALSE)</f>
        <v>Красноуфимский многопрофильный техникум</v>
      </c>
      <c r="C222" s="115" t="s">
        <v>662</v>
      </c>
      <c r="D222" s="115" t="s">
        <v>932</v>
      </c>
      <c r="E222" s="115">
        <v>80</v>
      </c>
      <c r="F222" s="115">
        <v>0</v>
      </c>
      <c r="G222" s="115">
        <v>3</v>
      </c>
      <c r="H222" s="115">
        <v>28</v>
      </c>
      <c r="I222" s="115">
        <v>0</v>
      </c>
      <c r="J222" s="116">
        <v>0</v>
      </c>
    </row>
    <row r="223" spans="1:10" x14ac:dyDescent="0.25">
      <c r="A223" s="114" t="s">
        <v>931</v>
      </c>
      <c r="B223" s="114" t="str">
        <f>VLOOKUP(т1.1[[#This Row],[Наименование ОО]],[1]списки!$K$2:$K$89,1,FALSE)</f>
        <v>Красноуфимский многопрофильный техникум</v>
      </c>
      <c r="C223" s="115" t="s">
        <v>664</v>
      </c>
      <c r="D223" s="115" t="s">
        <v>933</v>
      </c>
      <c r="E223" s="115">
        <v>49</v>
      </c>
      <c r="F223" s="115">
        <v>0</v>
      </c>
      <c r="G223" s="115">
        <v>1</v>
      </c>
      <c r="H223" s="115">
        <v>10</v>
      </c>
      <c r="I223" s="115">
        <v>0</v>
      </c>
      <c r="J223" s="116">
        <v>0</v>
      </c>
    </row>
    <row r="224" spans="1:10" x14ac:dyDescent="0.25">
      <c r="A224" s="114" t="s">
        <v>931</v>
      </c>
      <c r="B224" s="114" t="str">
        <f>VLOOKUP(т1.1[[#This Row],[Наименование ОО]],[1]списки!$K$2:$K$89,1,FALSE)</f>
        <v>Красноуфимский многопрофильный техникум</v>
      </c>
      <c r="C224" s="115" t="s">
        <v>666</v>
      </c>
      <c r="D224" s="115" t="s">
        <v>934</v>
      </c>
      <c r="E224" s="115">
        <v>79</v>
      </c>
      <c r="F224" s="115">
        <v>0</v>
      </c>
      <c r="G224" s="115">
        <v>2</v>
      </c>
      <c r="H224" s="115">
        <v>16</v>
      </c>
      <c r="I224" s="115">
        <v>0</v>
      </c>
      <c r="J224" s="116">
        <v>0</v>
      </c>
    </row>
    <row r="225" spans="1:10" x14ac:dyDescent="0.25">
      <c r="A225" s="114" t="s">
        <v>931</v>
      </c>
      <c r="B225" s="114" t="str">
        <f>VLOOKUP(т1.1[[#This Row],[Наименование ОО]],[1]списки!$K$2:$K$89,1,FALSE)</f>
        <v>Красноуфимский многопрофильный техникум</v>
      </c>
      <c r="C225" s="115" t="s">
        <v>668</v>
      </c>
      <c r="D225" s="115" t="s">
        <v>935</v>
      </c>
      <c r="E225" s="115">
        <v>98</v>
      </c>
      <c r="F225" s="115">
        <v>0</v>
      </c>
      <c r="G225" s="115">
        <v>4</v>
      </c>
      <c r="H225" s="115">
        <v>21</v>
      </c>
      <c r="I225" s="115">
        <v>18</v>
      </c>
      <c r="J225" s="116">
        <v>0</v>
      </c>
    </row>
    <row r="226" spans="1:10" ht="15.75" thickBot="1" x14ac:dyDescent="0.3">
      <c r="A226" s="114" t="s">
        <v>931</v>
      </c>
      <c r="B226" s="114" t="str">
        <f>VLOOKUP(т1.1[[#This Row],[Наименование ОО]],[1]списки!$K$2:$K$89,1,FALSE)</f>
        <v>Красноуфимский многопрофильный техникум</v>
      </c>
      <c r="C226" s="115" t="s">
        <v>670</v>
      </c>
      <c r="D226" s="115" t="s">
        <v>936</v>
      </c>
      <c r="E226" s="115">
        <v>93</v>
      </c>
      <c r="F226" s="115">
        <v>0</v>
      </c>
      <c r="G226" s="115">
        <v>3</v>
      </c>
      <c r="H226" s="115">
        <v>13</v>
      </c>
      <c r="I226" s="115">
        <v>17</v>
      </c>
      <c r="J226" s="116">
        <v>0</v>
      </c>
    </row>
    <row r="227" spans="1:10" ht="15.75" thickBot="1" x14ac:dyDescent="0.3">
      <c r="A227" s="117" t="s">
        <v>937</v>
      </c>
      <c r="B227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27" s="115" t="s">
        <v>662</v>
      </c>
      <c r="D227" s="115" t="s">
        <v>938</v>
      </c>
      <c r="E227" s="115">
        <v>338</v>
      </c>
      <c r="F227" s="115">
        <v>24</v>
      </c>
      <c r="G227" s="115">
        <v>44</v>
      </c>
      <c r="H227" s="115">
        <v>0</v>
      </c>
      <c r="I227" s="115">
        <v>0</v>
      </c>
      <c r="J227" s="116">
        <v>0</v>
      </c>
    </row>
    <row r="228" spans="1:10" ht="15.75" thickBot="1" x14ac:dyDescent="0.3">
      <c r="A228" s="117" t="s">
        <v>937</v>
      </c>
      <c r="B228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28" s="115" t="s">
        <v>664</v>
      </c>
      <c r="D228" s="115" t="s">
        <v>939</v>
      </c>
      <c r="E228" s="115">
        <v>360</v>
      </c>
      <c r="F228" s="115">
        <v>34</v>
      </c>
      <c r="G228" s="115">
        <v>35</v>
      </c>
      <c r="H228" s="115">
        <v>0</v>
      </c>
      <c r="I228" s="115">
        <v>0</v>
      </c>
      <c r="J228" s="116">
        <v>0</v>
      </c>
    </row>
    <row r="229" spans="1:10" ht="15.75" thickBot="1" x14ac:dyDescent="0.3">
      <c r="A229" s="117" t="s">
        <v>937</v>
      </c>
      <c r="B229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29" s="115" t="s">
        <v>666</v>
      </c>
      <c r="D229" s="115" t="s">
        <v>940</v>
      </c>
      <c r="E229" s="115">
        <v>371</v>
      </c>
      <c r="F229" s="115">
        <v>22</v>
      </c>
      <c r="G229" s="115">
        <v>48</v>
      </c>
      <c r="H229" s="115">
        <v>22</v>
      </c>
      <c r="I229" s="115">
        <v>22</v>
      </c>
      <c r="J229" s="116">
        <v>0</v>
      </c>
    </row>
    <row r="230" spans="1:10" ht="15.75" thickBot="1" x14ac:dyDescent="0.3">
      <c r="A230" s="117" t="s">
        <v>937</v>
      </c>
      <c r="B230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30" s="115" t="s">
        <v>668</v>
      </c>
      <c r="D230" s="115" t="s">
        <v>941</v>
      </c>
      <c r="E230" s="115">
        <v>397</v>
      </c>
      <c r="F230" s="115">
        <v>41</v>
      </c>
      <c r="G230" s="115">
        <v>37</v>
      </c>
      <c r="H230" s="115">
        <v>24</v>
      </c>
      <c r="I230" s="115">
        <v>24</v>
      </c>
      <c r="J230" s="116">
        <v>2</v>
      </c>
    </row>
    <row r="231" spans="1:10" ht="15.75" thickBot="1" x14ac:dyDescent="0.3">
      <c r="A231" s="117" t="s">
        <v>937</v>
      </c>
      <c r="B231" s="114" t="str">
        <f>VLOOKUP(т1.1[[#This Row],[Наименование ОО]],[1]списки!$K$2:$K$89,1,FALSE)</f>
        <v>Нижнетагильский горно-металлургический колледж имени Е.А. и М.Е. Черепановых</v>
      </c>
      <c r="C231" s="115" t="s">
        <v>670</v>
      </c>
      <c r="D231" s="115" t="s">
        <v>942</v>
      </c>
      <c r="E231" s="115">
        <v>388</v>
      </c>
      <c r="F231" s="115">
        <v>23</v>
      </c>
      <c r="G231" s="115">
        <v>36</v>
      </c>
      <c r="H231" s="115">
        <v>24</v>
      </c>
      <c r="I231" s="115">
        <v>61</v>
      </c>
      <c r="J231" s="116">
        <v>0</v>
      </c>
    </row>
    <row r="232" spans="1:10" x14ac:dyDescent="0.25">
      <c r="A232" s="114" t="s">
        <v>943</v>
      </c>
      <c r="B232" s="114" t="str">
        <f>VLOOKUP(т1.1[[#This Row],[Наименование ОО]],[1]списки!$K$2:$K$89,1,FALSE)</f>
        <v>Нижнетагильский железнодорожный техникум</v>
      </c>
      <c r="C232" s="115" t="s">
        <v>662</v>
      </c>
      <c r="D232" s="115" t="s">
        <v>944</v>
      </c>
      <c r="E232" s="115">
        <v>204</v>
      </c>
      <c r="F232" s="115">
        <v>0</v>
      </c>
      <c r="G232" s="115">
        <v>23</v>
      </c>
      <c r="H232" s="115">
        <v>0</v>
      </c>
      <c r="I232" s="115">
        <v>0</v>
      </c>
      <c r="J232" s="116">
        <v>0</v>
      </c>
    </row>
    <row r="233" spans="1:10" x14ac:dyDescent="0.25">
      <c r="A233" s="114" t="s">
        <v>943</v>
      </c>
      <c r="B233" s="114" t="str">
        <f>VLOOKUP(т1.1[[#This Row],[Наименование ОО]],[1]списки!$K$2:$K$89,1,FALSE)</f>
        <v>Нижнетагильский железнодорожный техникум</v>
      </c>
      <c r="C233" s="115" t="s">
        <v>664</v>
      </c>
      <c r="D233" s="115" t="s">
        <v>945</v>
      </c>
      <c r="E233" s="115">
        <v>297</v>
      </c>
      <c r="F233" s="115">
        <v>0</v>
      </c>
      <c r="G233" s="115">
        <v>25</v>
      </c>
      <c r="H233" s="115">
        <v>0</v>
      </c>
      <c r="I233" s="115">
        <v>0</v>
      </c>
      <c r="J233" s="116">
        <v>0</v>
      </c>
    </row>
    <row r="234" spans="1:10" x14ac:dyDescent="0.25">
      <c r="A234" s="114" t="s">
        <v>943</v>
      </c>
      <c r="B234" s="114" t="str">
        <f>VLOOKUP(т1.1[[#This Row],[Наименование ОО]],[1]списки!$K$2:$K$89,1,FALSE)</f>
        <v>Нижнетагильский железнодорожный техникум</v>
      </c>
      <c r="C234" s="115" t="s">
        <v>666</v>
      </c>
      <c r="D234" s="115" t="s">
        <v>946</v>
      </c>
      <c r="E234" s="115">
        <v>236</v>
      </c>
      <c r="F234" s="115">
        <v>0</v>
      </c>
      <c r="G234" s="115">
        <v>15</v>
      </c>
      <c r="H234" s="115">
        <v>22</v>
      </c>
      <c r="I234" s="115">
        <v>0</v>
      </c>
      <c r="J234" s="116">
        <v>0</v>
      </c>
    </row>
    <row r="235" spans="1:10" x14ac:dyDescent="0.25">
      <c r="A235" s="114" t="s">
        <v>943</v>
      </c>
      <c r="B235" s="114" t="str">
        <f>VLOOKUP(т1.1[[#This Row],[Наименование ОО]],[1]списки!$K$2:$K$89,1,FALSE)</f>
        <v>Нижнетагильский железнодорожный техникум</v>
      </c>
      <c r="C235" s="115" t="s">
        <v>668</v>
      </c>
      <c r="D235" s="115" t="s">
        <v>947</v>
      </c>
      <c r="E235" s="115">
        <v>299</v>
      </c>
      <c r="F235" s="115">
        <v>0</v>
      </c>
      <c r="G235" s="115">
        <v>11</v>
      </c>
      <c r="H235" s="115">
        <v>68</v>
      </c>
      <c r="I235" s="115">
        <v>94</v>
      </c>
      <c r="J235" s="116">
        <v>0</v>
      </c>
    </row>
    <row r="236" spans="1:10" ht="15.75" thickBot="1" x14ac:dyDescent="0.3">
      <c r="A236" s="114" t="s">
        <v>943</v>
      </c>
      <c r="B236" s="114" t="str">
        <f>VLOOKUP(т1.1[[#This Row],[Наименование ОО]],[1]списки!$K$2:$K$89,1,FALSE)</f>
        <v>Нижнетагильский железнодорожный техникум</v>
      </c>
      <c r="C236" s="115" t="s">
        <v>670</v>
      </c>
      <c r="D236" s="115" t="s">
        <v>948</v>
      </c>
      <c r="E236" s="115">
        <v>284</v>
      </c>
      <c r="F236" s="115">
        <v>0</v>
      </c>
      <c r="G236" s="115">
        <v>9</v>
      </c>
      <c r="H236" s="115">
        <v>63</v>
      </c>
      <c r="I236" s="115">
        <v>151</v>
      </c>
      <c r="J236" s="116">
        <v>0</v>
      </c>
    </row>
    <row r="237" spans="1:10" ht="15.75" thickBot="1" x14ac:dyDescent="0.3">
      <c r="A237" s="117" t="s">
        <v>949</v>
      </c>
      <c r="B237" s="114" t="str">
        <f>VLOOKUP(т1.1[[#This Row],[Наименование ОО]],[1]списки!$K$2:$K$89,1,FALSE)</f>
        <v>Нижнетагильский педагогический колледж № 1</v>
      </c>
      <c r="C237" s="115" t="s">
        <v>662</v>
      </c>
      <c r="D237" s="115" t="s">
        <v>950</v>
      </c>
      <c r="E237" s="115">
        <v>176</v>
      </c>
      <c r="F237" s="115">
        <v>0</v>
      </c>
      <c r="G237" s="115">
        <v>48</v>
      </c>
      <c r="H237" s="115">
        <v>154</v>
      </c>
      <c r="I237" s="115">
        <v>0</v>
      </c>
      <c r="J237" s="116">
        <v>0</v>
      </c>
    </row>
    <row r="238" spans="1:10" ht="15.75" thickBot="1" x14ac:dyDescent="0.3">
      <c r="A238" s="117" t="s">
        <v>949</v>
      </c>
      <c r="B238" s="114" t="str">
        <f>VLOOKUP(т1.1[[#This Row],[Наименование ОО]],[1]списки!$K$2:$K$89,1,FALSE)</f>
        <v>Нижнетагильский педагогический колледж № 1</v>
      </c>
      <c r="C238" s="115" t="s">
        <v>664</v>
      </c>
      <c r="D238" s="115" t="s">
        <v>951</v>
      </c>
      <c r="E238" s="115">
        <v>199</v>
      </c>
      <c r="F238" s="115">
        <v>0</v>
      </c>
      <c r="G238" s="115">
        <v>57</v>
      </c>
      <c r="H238" s="115">
        <v>180</v>
      </c>
      <c r="I238" s="115">
        <v>0</v>
      </c>
      <c r="J238" s="116">
        <v>0</v>
      </c>
    </row>
    <row r="239" spans="1:10" ht="15.75" thickBot="1" x14ac:dyDescent="0.3">
      <c r="A239" s="117" t="s">
        <v>949</v>
      </c>
      <c r="B239" s="114" t="str">
        <f>VLOOKUP(т1.1[[#This Row],[Наименование ОО]],[1]списки!$K$2:$K$89,1,FALSE)</f>
        <v>Нижнетагильский педагогический колледж № 1</v>
      </c>
      <c r="C239" s="115" t="s">
        <v>666</v>
      </c>
      <c r="D239" s="115" t="s">
        <v>952</v>
      </c>
      <c r="E239" s="115">
        <v>201</v>
      </c>
      <c r="F239" s="115">
        <v>0</v>
      </c>
      <c r="G239" s="115">
        <v>50</v>
      </c>
      <c r="H239" s="115">
        <v>178</v>
      </c>
      <c r="I239" s="115">
        <v>49</v>
      </c>
      <c r="J239" s="116">
        <v>0</v>
      </c>
    </row>
    <row r="240" spans="1:10" ht="15.75" thickBot="1" x14ac:dyDescent="0.3">
      <c r="A240" s="117" t="s">
        <v>949</v>
      </c>
      <c r="B240" s="114" t="str">
        <f>VLOOKUP(т1.1[[#This Row],[Наименование ОО]],[1]списки!$K$2:$K$89,1,FALSE)</f>
        <v>Нижнетагильский педагогический колледж № 1</v>
      </c>
      <c r="C240" s="115" t="s">
        <v>668</v>
      </c>
      <c r="D240" s="115" t="s">
        <v>953</v>
      </c>
      <c r="E240" s="115">
        <v>169</v>
      </c>
      <c r="F240" s="115">
        <v>0</v>
      </c>
      <c r="G240" s="115">
        <v>49</v>
      </c>
      <c r="H240" s="115">
        <v>151</v>
      </c>
      <c r="I240" s="115">
        <v>64</v>
      </c>
      <c r="J240" s="116">
        <v>0</v>
      </c>
    </row>
    <row r="241" spans="1:10" ht="15.75" thickBot="1" x14ac:dyDescent="0.3">
      <c r="A241" s="117" t="s">
        <v>949</v>
      </c>
      <c r="B241" s="114" t="str">
        <f>VLOOKUP(т1.1[[#This Row],[Наименование ОО]],[1]списки!$K$2:$K$89,1,FALSE)</f>
        <v>Нижнетагильский педагогический колледж № 1</v>
      </c>
      <c r="C241" s="115" t="s">
        <v>670</v>
      </c>
      <c r="D241" s="115" t="s">
        <v>954</v>
      </c>
      <c r="E241" s="115">
        <v>171</v>
      </c>
      <c r="F241" s="115">
        <v>0</v>
      </c>
      <c r="G241" s="115">
        <v>36</v>
      </c>
      <c r="H241" s="115">
        <v>148</v>
      </c>
      <c r="I241" s="115">
        <v>94</v>
      </c>
      <c r="J241" s="116">
        <v>12</v>
      </c>
    </row>
    <row r="242" spans="1:10" ht="15.75" thickBot="1" x14ac:dyDescent="0.3">
      <c r="A242" s="117" t="s">
        <v>955</v>
      </c>
      <c r="B242" s="114" t="str">
        <f>VLOOKUP(т1.1[[#This Row],[Наименование ОО]],[1]списки!$K$2:$K$89,1,FALSE)</f>
        <v>Нижнетагильский педагогический колледж № 2</v>
      </c>
      <c r="C242" s="115" t="s">
        <v>662</v>
      </c>
      <c r="D242" s="115" t="s">
        <v>956</v>
      </c>
      <c r="E242" s="115">
        <v>158</v>
      </c>
      <c r="F242" s="115">
        <v>0</v>
      </c>
      <c r="G242" s="115">
        <v>25</v>
      </c>
      <c r="H242" s="115">
        <v>0</v>
      </c>
      <c r="I242" s="115">
        <v>0</v>
      </c>
      <c r="J242" s="116">
        <v>0</v>
      </c>
    </row>
    <row r="243" spans="1:10" ht="15.75" thickBot="1" x14ac:dyDescent="0.3">
      <c r="A243" s="117" t="s">
        <v>955</v>
      </c>
      <c r="B243" s="114" t="str">
        <f>VLOOKUP(т1.1[[#This Row],[Наименование ОО]],[1]списки!$K$2:$K$89,1,FALSE)</f>
        <v>Нижнетагильский педагогический колледж № 2</v>
      </c>
      <c r="C243" s="115" t="s">
        <v>664</v>
      </c>
      <c r="D243" s="115" t="s">
        <v>957</v>
      </c>
      <c r="E243" s="115">
        <v>157</v>
      </c>
      <c r="F243" s="115">
        <v>0</v>
      </c>
      <c r="G243" s="115">
        <v>27</v>
      </c>
      <c r="H243" s="115">
        <v>0</v>
      </c>
      <c r="I243" s="115">
        <v>0</v>
      </c>
      <c r="J243" s="116">
        <v>0</v>
      </c>
    </row>
    <row r="244" spans="1:10" ht="15.75" thickBot="1" x14ac:dyDescent="0.3">
      <c r="A244" s="117" t="s">
        <v>955</v>
      </c>
      <c r="B244" s="114" t="str">
        <f>VLOOKUP(т1.1[[#This Row],[Наименование ОО]],[1]списки!$K$2:$K$89,1,FALSE)</f>
        <v>Нижнетагильский педагогический колледж № 2</v>
      </c>
      <c r="C244" s="115" t="s">
        <v>666</v>
      </c>
      <c r="D244" s="115" t="s">
        <v>958</v>
      </c>
      <c r="E244" s="115">
        <v>201</v>
      </c>
      <c r="F244" s="115">
        <v>0</v>
      </c>
      <c r="G244" s="115">
        <v>31</v>
      </c>
      <c r="H244" s="115">
        <v>0</v>
      </c>
      <c r="I244" s="115">
        <v>45</v>
      </c>
      <c r="J244" s="116">
        <v>0</v>
      </c>
    </row>
    <row r="245" spans="1:10" ht="15.75" thickBot="1" x14ac:dyDescent="0.3">
      <c r="A245" s="117" t="s">
        <v>955</v>
      </c>
      <c r="B245" s="114" t="str">
        <f>VLOOKUP(т1.1[[#This Row],[Наименование ОО]],[1]списки!$K$2:$K$89,1,FALSE)</f>
        <v>Нижнетагильский педагогический колледж № 2</v>
      </c>
      <c r="C245" s="115" t="s">
        <v>668</v>
      </c>
      <c r="D245" s="115" t="s">
        <v>959</v>
      </c>
      <c r="E245" s="115">
        <v>162</v>
      </c>
      <c r="F245" s="115">
        <v>0</v>
      </c>
      <c r="G245" s="115">
        <v>26</v>
      </c>
      <c r="H245" s="115">
        <v>0</v>
      </c>
      <c r="I245" s="115">
        <v>55</v>
      </c>
      <c r="J245" s="116">
        <v>0</v>
      </c>
    </row>
    <row r="246" spans="1:10" ht="15.75" thickBot="1" x14ac:dyDescent="0.3">
      <c r="A246" s="117" t="s">
        <v>955</v>
      </c>
      <c r="B246" s="114" t="str">
        <f>VLOOKUP(т1.1[[#This Row],[Наименование ОО]],[1]списки!$K$2:$K$89,1,FALSE)</f>
        <v>Нижнетагильский педагогический колледж № 2</v>
      </c>
      <c r="C246" s="115" t="s">
        <v>670</v>
      </c>
      <c r="D246" s="115" t="s">
        <v>960</v>
      </c>
      <c r="E246" s="115">
        <v>191</v>
      </c>
      <c r="F246" s="115">
        <v>0</v>
      </c>
      <c r="G246" s="115">
        <v>33</v>
      </c>
      <c r="H246" s="115">
        <v>0</v>
      </c>
      <c r="I246" s="115">
        <v>87</v>
      </c>
      <c r="J246" s="116">
        <v>0</v>
      </c>
    </row>
    <row r="247" spans="1:10" x14ac:dyDescent="0.25">
      <c r="A247" s="114" t="s">
        <v>961</v>
      </c>
      <c r="B247" s="114" t="str">
        <f>VLOOKUP(т1.1[[#This Row],[Наименование ОО]],[1]списки!$K$2:$K$89,1,FALSE)</f>
        <v>Нижнетагильский строительный колледж</v>
      </c>
      <c r="C247" s="115" t="s">
        <v>662</v>
      </c>
      <c r="D247" s="115" t="s">
        <v>962</v>
      </c>
      <c r="E247" s="115">
        <v>189</v>
      </c>
      <c r="F247" s="115"/>
      <c r="G247" s="115">
        <v>34</v>
      </c>
      <c r="H247" s="115">
        <v>0</v>
      </c>
      <c r="I247" s="115">
        <v>0</v>
      </c>
      <c r="J247" s="116">
        <v>0</v>
      </c>
    </row>
    <row r="248" spans="1:10" x14ac:dyDescent="0.25">
      <c r="A248" s="114" t="s">
        <v>961</v>
      </c>
      <c r="B248" s="114" t="str">
        <f>VLOOKUP(т1.1[[#This Row],[Наименование ОО]],[1]списки!$K$2:$K$89,1,FALSE)</f>
        <v>Нижнетагильский строительный колледж</v>
      </c>
      <c r="C248" s="115" t="s">
        <v>664</v>
      </c>
      <c r="D248" s="115" t="s">
        <v>963</v>
      </c>
      <c r="E248" s="115">
        <v>140</v>
      </c>
      <c r="F248" s="115"/>
      <c r="G248" s="115">
        <v>14</v>
      </c>
      <c r="H248" s="115">
        <v>0</v>
      </c>
      <c r="I248" s="115">
        <v>0</v>
      </c>
      <c r="J248" s="116">
        <v>0</v>
      </c>
    </row>
    <row r="249" spans="1:10" x14ac:dyDescent="0.25">
      <c r="A249" s="114" t="s">
        <v>961</v>
      </c>
      <c r="B249" s="114" t="str">
        <f>VLOOKUP(т1.1[[#This Row],[Наименование ОО]],[1]списки!$K$2:$K$89,1,FALSE)</f>
        <v>Нижнетагильский строительный колледж</v>
      </c>
      <c r="C249" s="115" t="s">
        <v>666</v>
      </c>
      <c r="D249" s="115" t="s">
        <v>964</v>
      </c>
      <c r="E249" s="115">
        <v>225</v>
      </c>
      <c r="F249" s="115"/>
      <c r="G249" s="115">
        <v>19</v>
      </c>
      <c r="H249" s="115">
        <v>0</v>
      </c>
      <c r="I249" s="115">
        <v>11</v>
      </c>
      <c r="J249" s="116">
        <v>0</v>
      </c>
    </row>
    <row r="250" spans="1:10" x14ac:dyDescent="0.25">
      <c r="A250" s="114" t="s">
        <v>961</v>
      </c>
      <c r="B250" s="114" t="str">
        <f>VLOOKUP(т1.1[[#This Row],[Наименование ОО]],[1]списки!$K$2:$K$89,1,FALSE)</f>
        <v>Нижнетагильский строительный колледж</v>
      </c>
      <c r="C250" s="115" t="s">
        <v>668</v>
      </c>
      <c r="D250" s="115" t="s">
        <v>965</v>
      </c>
      <c r="E250" s="115">
        <v>217</v>
      </c>
      <c r="F250" s="115"/>
      <c r="G250" s="115">
        <v>21</v>
      </c>
      <c r="H250" s="115">
        <v>0</v>
      </c>
      <c r="I250" s="115">
        <v>21</v>
      </c>
      <c r="J250" s="116">
        <v>0</v>
      </c>
    </row>
    <row r="251" spans="1:10" x14ac:dyDescent="0.25">
      <c r="A251" s="114" t="s">
        <v>961</v>
      </c>
      <c r="B251" s="114" t="str">
        <f>VLOOKUP(т1.1[[#This Row],[Наименование ОО]],[1]списки!$K$2:$K$89,1,FALSE)</f>
        <v>Нижнетагильский строительный колледж</v>
      </c>
      <c r="C251" s="115" t="s">
        <v>670</v>
      </c>
      <c r="D251" s="115" t="s">
        <v>966</v>
      </c>
      <c r="E251" s="115">
        <v>191</v>
      </c>
      <c r="F251" s="115"/>
      <c r="G251" s="115">
        <v>5</v>
      </c>
      <c r="H251" s="115">
        <v>0</v>
      </c>
      <c r="I251" s="115">
        <v>64</v>
      </c>
      <c r="J251" s="116">
        <v>15</v>
      </c>
    </row>
    <row r="252" spans="1:10" x14ac:dyDescent="0.25">
      <c r="A252" s="114" t="s">
        <v>967</v>
      </c>
      <c r="B252" s="114" t="str">
        <f>VLOOKUP(т1.1[[#This Row],[Наименование ОО]],[1]списки!$K$2:$K$89,1,FALSE)</f>
        <v>Нижнетагильский торгово-экономический колледж</v>
      </c>
      <c r="C252" s="115" t="s">
        <v>662</v>
      </c>
      <c r="D252" s="115" t="s">
        <v>968</v>
      </c>
      <c r="E252" s="115">
        <v>476</v>
      </c>
      <c r="F252" s="115">
        <v>0</v>
      </c>
      <c r="G252" s="115">
        <v>94</v>
      </c>
      <c r="H252" s="115">
        <v>0</v>
      </c>
      <c r="I252" s="115">
        <v>20</v>
      </c>
      <c r="J252" s="116">
        <v>20</v>
      </c>
    </row>
    <row r="253" spans="1:10" x14ac:dyDescent="0.25">
      <c r="A253" s="114" t="s">
        <v>967</v>
      </c>
      <c r="B253" s="114" t="str">
        <f>VLOOKUP(т1.1[[#This Row],[Наименование ОО]],[1]списки!$K$2:$K$89,1,FALSE)</f>
        <v>Нижнетагильский торгово-экономический колледж</v>
      </c>
      <c r="C253" s="115" t="s">
        <v>664</v>
      </c>
      <c r="D253" s="115" t="s">
        <v>969</v>
      </c>
      <c r="E253" s="115">
        <v>330</v>
      </c>
      <c r="F253" s="115">
        <v>0</v>
      </c>
      <c r="G253" s="115">
        <v>52</v>
      </c>
      <c r="H253" s="115">
        <v>0</v>
      </c>
      <c r="I253" s="115">
        <v>77</v>
      </c>
      <c r="J253" s="116">
        <v>30</v>
      </c>
    </row>
    <row r="254" spans="1:10" x14ac:dyDescent="0.25">
      <c r="A254" s="114" t="s">
        <v>967</v>
      </c>
      <c r="B254" s="114" t="str">
        <f>VLOOKUP(т1.1[[#This Row],[Наименование ОО]],[1]списки!$K$2:$K$89,1,FALSE)</f>
        <v>Нижнетагильский торгово-экономический колледж</v>
      </c>
      <c r="C254" s="115" t="s">
        <v>666</v>
      </c>
      <c r="D254" s="115" t="s">
        <v>970</v>
      </c>
      <c r="E254" s="115">
        <v>432</v>
      </c>
      <c r="F254" s="115">
        <v>0</v>
      </c>
      <c r="G254" s="115">
        <v>78</v>
      </c>
      <c r="H254" s="115">
        <v>0</v>
      </c>
      <c r="I254" s="115">
        <v>124</v>
      </c>
      <c r="J254" s="116">
        <v>7</v>
      </c>
    </row>
    <row r="255" spans="1:10" x14ac:dyDescent="0.25">
      <c r="A255" s="114" t="s">
        <v>967</v>
      </c>
      <c r="B255" s="114" t="str">
        <f>VLOOKUP(т1.1[[#This Row],[Наименование ОО]],[1]списки!$K$2:$K$89,1,FALSE)</f>
        <v>Нижнетагильский торгово-экономический колледж</v>
      </c>
      <c r="C255" s="115" t="s">
        <v>668</v>
      </c>
      <c r="D255" s="115" t="s">
        <v>971</v>
      </c>
      <c r="E255" s="115">
        <v>391</v>
      </c>
      <c r="F255" s="115">
        <v>0</v>
      </c>
      <c r="G255" s="115">
        <v>71</v>
      </c>
      <c r="H255" s="115">
        <v>0</v>
      </c>
      <c r="I255" s="115">
        <v>143</v>
      </c>
      <c r="J255" s="116">
        <v>0</v>
      </c>
    </row>
    <row r="256" spans="1:10" x14ac:dyDescent="0.25">
      <c r="A256" s="114" t="s">
        <v>967</v>
      </c>
      <c r="B256" s="114" t="str">
        <f>VLOOKUP(т1.1[[#This Row],[Наименование ОО]],[1]списки!$K$2:$K$89,1,FALSE)</f>
        <v>Нижнетагильский торгово-экономический колледж</v>
      </c>
      <c r="C256" s="115" t="s">
        <v>670</v>
      </c>
      <c r="D256" s="115" t="s">
        <v>972</v>
      </c>
      <c r="E256" s="115">
        <v>426</v>
      </c>
      <c r="F256" s="115">
        <v>0</v>
      </c>
      <c r="G256" s="115">
        <v>64</v>
      </c>
      <c r="H256" s="115">
        <v>49</v>
      </c>
      <c r="I256" s="115">
        <v>178</v>
      </c>
      <c r="J256" s="116">
        <v>0</v>
      </c>
    </row>
    <row r="257" spans="1:10" x14ac:dyDescent="0.25">
      <c r="A257" s="114" t="s">
        <v>973</v>
      </c>
      <c r="B257" s="114" t="str">
        <f>VLOOKUP(т1.1[[#This Row],[Наименование ОО]],[1]списки!$K$2:$K$89,1,FALSE)</f>
        <v>Новоуральский технологический колледж</v>
      </c>
      <c r="C257" s="115" t="s">
        <v>662</v>
      </c>
      <c r="D257" s="115" t="s">
        <v>974</v>
      </c>
      <c r="E257" s="115">
        <v>82</v>
      </c>
      <c r="F257" s="115">
        <v>0</v>
      </c>
      <c r="G257" s="115">
        <v>10</v>
      </c>
      <c r="H257" s="115">
        <v>0</v>
      </c>
      <c r="I257" s="115">
        <v>0</v>
      </c>
      <c r="J257" s="116">
        <v>0</v>
      </c>
    </row>
    <row r="258" spans="1:10" x14ac:dyDescent="0.25">
      <c r="A258" s="114" t="s">
        <v>973</v>
      </c>
      <c r="B258" s="114" t="str">
        <f>VLOOKUP(т1.1[[#This Row],[Наименование ОО]],[1]списки!$K$2:$K$89,1,FALSE)</f>
        <v>Новоуральский технологический колледж</v>
      </c>
      <c r="C258" s="115" t="s">
        <v>664</v>
      </c>
      <c r="D258" s="115" t="s">
        <v>975</v>
      </c>
      <c r="E258" s="115">
        <v>150</v>
      </c>
      <c r="F258" s="115">
        <v>0</v>
      </c>
      <c r="G258" s="115">
        <v>16</v>
      </c>
      <c r="H258" s="115">
        <v>0</v>
      </c>
      <c r="I258" s="115">
        <v>9</v>
      </c>
      <c r="J258" s="116">
        <v>6</v>
      </c>
    </row>
    <row r="259" spans="1:10" x14ac:dyDescent="0.25">
      <c r="A259" s="114" t="s">
        <v>973</v>
      </c>
      <c r="B259" s="114" t="str">
        <f>VLOOKUP(т1.1[[#This Row],[Наименование ОО]],[1]списки!$K$2:$K$89,1,FALSE)</f>
        <v>Новоуральский технологический колледж</v>
      </c>
      <c r="C259" s="115" t="s">
        <v>666</v>
      </c>
      <c r="D259" s="115" t="s">
        <v>976</v>
      </c>
      <c r="E259" s="115">
        <v>102</v>
      </c>
      <c r="F259" s="115">
        <v>0</v>
      </c>
      <c r="G259" s="115">
        <v>13</v>
      </c>
      <c r="H259" s="115">
        <v>0</v>
      </c>
      <c r="I259" s="115">
        <v>0</v>
      </c>
      <c r="J259" s="116">
        <v>2</v>
      </c>
    </row>
    <row r="260" spans="1:10" x14ac:dyDescent="0.25">
      <c r="A260" s="114" t="s">
        <v>973</v>
      </c>
      <c r="B260" s="114" t="str">
        <f>VLOOKUP(т1.1[[#This Row],[Наименование ОО]],[1]списки!$K$2:$K$89,1,FALSE)</f>
        <v>Новоуральский технологический колледж</v>
      </c>
      <c r="C260" s="115" t="s">
        <v>668</v>
      </c>
      <c r="D260" s="115" t="s">
        <v>977</v>
      </c>
      <c r="E260" s="115">
        <v>85</v>
      </c>
      <c r="F260" s="115">
        <v>0</v>
      </c>
      <c r="G260" s="115">
        <v>10</v>
      </c>
      <c r="H260" s="115">
        <v>0</v>
      </c>
      <c r="I260" s="115">
        <v>16</v>
      </c>
      <c r="J260" s="116">
        <v>5</v>
      </c>
    </row>
    <row r="261" spans="1:10" ht="15.75" thickBot="1" x14ac:dyDescent="0.3">
      <c r="A261" s="114" t="s">
        <v>973</v>
      </c>
      <c r="B261" s="114" t="str">
        <f>VLOOKUP(т1.1[[#This Row],[Наименование ОО]],[1]списки!$K$2:$K$89,1,FALSE)</f>
        <v>Новоуральский технологический колледж</v>
      </c>
      <c r="C261" s="115" t="s">
        <v>670</v>
      </c>
      <c r="D261" s="115" t="s">
        <v>978</v>
      </c>
      <c r="E261" s="115">
        <v>158</v>
      </c>
      <c r="F261" s="115">
        <v>0</v>
      </c>
      <c r="G261" s="115">
        <v>20</v>
      </c>
      <c r="H261" s="115">
        <v>40</v>
      </c>
      <c r="I261" s="115">
        <v>55</v>
      </c>
      <c r="J261" s="116">
        <v>3</v>
      </c>
    </row>
    <row r="262" spans="1:10" ht="15.75" thickBot="1" x14ac:dyDescent="0.3">
      <c r="A262" s="117" t="s">
        <v>979</v>
      </c>
      <c r="B262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2" s="115" t="s">
        <v>662</v>
      </c>
      <c r="D262" s="115" t="s">
        <v>980</v>
      </c>
      <c r="E262" s="115">
        <v>319</v>
      </c>
      <c r="F262" s="115">
        <v>79</v>
      </c>
      <c r="G262" s="115">
        <v>39</v>
      </c>
      <c r="H262" s="115">
        <v>0</v>
      </c>
      <c r="I262" s="115">
        <v>18</v>
      </c>
      <c r="J262" s="116">
        <v>0</v>
      </c>
    </row>
    <row r="263" spans="1:10" ht="15.75" thickBot="1" x14ac:dyDescent="0.3">
      <c r="A263" s="117" t="s">
        <v>979</v>
      </c>
      <c r="B263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3" s="115" t="s">
        <v>664</v>
      </c>
      <c r="D263" s="115" t="s">
        <v>981</v>
      </c>
      <c r="E263" s="115">
        <v>383</v>
      </c>
      <c r="F263" s="115">
        <v>107</v>
      </c>
      <c r="G263" s="115">
        <v>51</v>
      </c>
      <c r="H263" s="115">
        <v>0</v>
      </c>
      <c r="I263" s="115">
        <v>26</v>
      </c>
      <c r="J263" s="116">
        <v>20</v>
      </c>
    </row>
    <row r="264" spans="1:10" ht="15.75" thickBot="1" x14ac:dyDescent="0.3">
      <c r="A264" s="117" t="s">
        <v>979</v>
      </c>
      <c r="B264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4" s="115" t="s">
        <v>666</v>
      </c>
      <c r="D264" s="115" t="s">
        <v>982</v>
      </c>
      <c r="E264" s="115">
        <v>295</v>
      </c>
      <c r="F264" s="115">
        <v>48</v>
      </c>
      <c r="G264" s="115">
        <v>40</v>
      </c>
      <c r="H264" s="115">
        <v>9</v>
      </c>
      <c r="I264" s="115">
        <v>42</v>
      </c>
      <c r="J264" s="116">
        <v>3</v>
      </c>
    </row>
    <row r="265" spans="1:10" ht="15.75" thickBot="1" x14ac:dyDescent="0.3">
      <c r="A265" s="117" t="s">
        <v>979</v>
      </c>
      <c r="B265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5" s="115" t="s">
        <v>668</v>
      </c>
      <c r="D265" s="115" t="s">
        <v>983</v>
      </c>
      <c r="E265" s="115">
        <v>208</v>
      </c>
      <c r="F265" s="115">
        <v>50</v>
      </c>
      <c r="G265" s="115">
        <v>23</v>
      </c>
      <c r="H265" s="115">
        <v>80</v>
      </c>
      <c r="I265" s="115">
        <v>106</v>
      </c>
      <c r="J265" s="116">
        <v>22</v>
      </c>
    </row>
    <row r="266" spans="1:10" ht="15.75" thickBot="1" x14ac:dyDescent="0.3">
      <c r="A266" s="117" t="s">
        <v>979</v>
      </c>
      <c r="B266" s="114" t="str">
        <f>VLOOKUP(т1.1[[#This Row],[Наименование ОО]],[1]списки!$K$2:$K$89,1,FALSE)</f>
        <v>Нижнетагильский государственный профессиональный колледж имени Никиты Акинфиевича Демидова</v>
      </c>
      <c r="C266" s="115" t="s">
        <v>670</v>
      </c>
      <c r="D266" s="115" t="s">
        <v>984</v>
      </c>
      <c r="E266" s="115">
        <v>338</v>
      </c>
      <c r="F266" s="115">
        <v>47</v>
      </c>
      <c r="G266" s="115">
        <v>41</v>
      </c>
      <c r="H266" s="115">
        <v>74</v>
      </c>
      <c r="I266" s="115">
        <v>90</v>
      </c>
      <c r="J266" s="116">
        <v>10</v>
      </c>
    </row>
    <row r="267" spans="1:10" ht="15.75" thickBot="1" x14ac:dyDescent="0.3">
      <c r="A267" s="117" t="s">
        <v>985</v>
      </c>
      <c r="B267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67" s="115" t="s">
        <v>662</v>
      </c>
      <c r="D267" s="115" t="s">
        <v>986</v>
      </c>
      <c r="E267" s="115">
        <v>161</v>
      </c>
      <c r="F267" s="115"/>
      <c r="G267" s="115">
        <v>16</v>
      </c>
      <c r="H267" s="115">
        <v>11</v>
      </c>
      <c r="I267" s="115">
        <v>0</v>
      </c>
      <c r="J267" s="116">
        <v>0</v>
      </c>
    </row>
    <row r="268" spans="1:10" ht="15.75" thickBot="1" x14ac:dyDescent="0.3">
      <c r="A268" s="117" t="s">
        <v>985</v>
      </c>
      <c r="B268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68" s="115" t="s">
        <v>664</v>
      </c>
      <c r="D268" s="115" t="s">
        <v>987</v>
      </c>
      <c r="E268" s="115">
        <v>157</v>
      </c>
      <c r="F268" s="115"/>
      <c r="G268" s="115">
        <v>10</v>
      </c>
      <c r="H268" s="115">
        <v>38</v>
      </c>
      <c r="I268" s="115">
        <v>0</v>
      </c>
      <c r="J268" s="116">
        <v>0</v>
      </c>
    </row>
    <row r="269" spans="1:10" ht="15.75" thickBot="1" x14ac:dyDescent="0.3">
      <c r="A269" s="117" t="s">
        <v>985</v>
      </c>
      <c r="B269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69" s="115" t="s">
        <v>666</v>
      </c>
      <c r="D269" s="115" t="s">
        <v>988</v>
      </c>
      <c r="E269" s="115">
        <v>175</v>
      </c>
      <c r="F269" s="115"/>
      <c r="G269" s="115">
        <v>9</v>
      </c>
      <c r="H269" s="115">
        <v>41</v>
      </c>
      <c r="I269" s="115">
        <v>18</v>
      </c>
      <c r="J269" s="116">
        <v>0</v>
      </c>
    </row>
    <row r="270" spans="1:10" ht="15.75" thickBot="1" x14ac:dyDescent="0.3">
      <c r="A270" s="117" t="s">
        <v>985</v>
      </c>
      <c r="B270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70" s="115" t="s">
        <v>668</v>
      </c>
      <c r="D270" s="115" t="s">
        <v>989</v>
      </c>
      <c r="E270" s="115">
        <v>195</v>
      </c>
      <c r="F270" s="115"/>
      <c r="G270" s="115">
        <v>6</v>
      </c>
      <c r="H270" s="115">
        <v>62</v>
      </c>
      <c r="I270" s="115">
        <v>51</v>
      </c>
      <c r="J270" s="116">
        <v>0</v>
      </c>
    </row>
    <row r="271" spans="1:10" ht="15.75" thickBot="1" x14ac:dyDescent="0.3">
      <c r="A271" s="117" t="s">
        <v>985</v>
      </c>
      <c r="B271" s="114" t="str">
        <f>VLOOKUP(т1.1[[#This Row],[Наименование ОО]],[1]списки!$K$2:$K$89,1,FALSE)</f>
        <v>Нижнетагильский техникум металлообрабатывающих производств и сервиса</v>
      </c>
      <c r="C271" s="115" t="s">
        <v>670</v>
      </c>
      <c r="D271" s="115" t="s">
        <v>990</v>
      </c>
      <c r="E271" s="115">
        <v>217</v>
      </c>
      <c r="F271" s="115"/>
      <c r="G271" s="115">
        <v>3</v>
      </c>
      <c r="H271" s="115">
        <v>55</v>
      </c>
      <c r="I271" s="115">
        <v>73</v>
      </c>
      <c r="J271" s="116">
        <v>0</v>
      </c>
    </row>
    <row r="272" spans="1:10" x14ac:dyDescent="0.25">
      <c r="A272" s="114" t="s">
        <v>991</v>
      </c>
      <c r="B272" s="114" t="str">
        <f>VLOOKUP(т1.1[[#This Row],[Наименование ОО]],[1]списки!$K$2:$K$89,1,FALSE)</f>
        <v>Областной техникум дизайна и сервиса</v>
      </c>
      <c r="C272" s="115" t="s">
        <v>662</v>
      </c>
      <c r="D272" s="115" t="s">
        <v>992</v>
      </c>
      <c r="E272" s="115">
        <v>155</v>
      </c>
      <c r="F272" s="115">
        <v>0</v>
      </c>
      <c r="G272" s="115">
        <v>39</v>
      </c>
      <c r="H272" s="115">
        <v>0</v>
      </c>
      <c r="I272" s="115">
        <v>0</v>
      </c>
      <c r="J272" s="116">
        <v>0</v>
      </c>
    </row>
    <row r="273" spans="1:10" x14ac:dyDescent="0.25">
      <c r="A273" s="114" t="s">
        <v>991</v>
      </c>
      <c r="B273" s="114" t="str">
        <f>VLOOKUP(т1.1[[#This Row],[Наименование ОО]],[1]списки!$K$2:$K$89,1,FALSE)</f>
        <v>Областной техникум дизайна и сервиса</v>
      </c>
      <c r="C273" s="115" t="s">
        <v>664</v>
      </c>
      <c r="D273" s="115" t="s">
        <v>993</v>
      </c>
      <c r="E273" s="115">
        <v>140</v>
      </c>
      <c r="F273" s="115">
        <v>0</v>
      </c>
      <c r="G273" s="115">
        <v>31</v>
      </c>
      <c r="H273" s="115">
        <v>0</v>
      </c>
      <c r="I273" s="115">
        <v>0</v>
      </c>
      <c r="J273" s="116">
        <v>0</v>
      </c>
    </row>
    <row r="274" spans="1:10" x14ac:dyDescent="0.25">
      <c r="A274" s="114" t="s">
        <v>991</v>
      </c>
      <c r="B274" s="114" t="str">
        <f>VLOOKUP(т1.1[[#This Row],[Наименование ОО]],[1]списки!$K$2:$K$89,1,FALSE)</f>
        <v>Областной техникум дизайна и сервиса</v>
      </c>
      <c r="C274" s="115" t="s">
        <v>666</v>
      </c>
      <c r="D274" s="115" t="s">
        <v>994</v>
      </c>
      <c r="E274" s="115">
        <v>151</v>
      </c>
      <c r="F274" s="115">
        <v>0</v>
      </c>
      <c r="G274" s="115">
        <v>41</v>
      </c>
      <c r="H274" s="115">
        <v>0</v>
      </c>
      <c r="I274" s="115">
        <v>0</v>
      </c>
      <c r="J274" s="116">
        <v>4</v>
      </c>
    </row>
    <row r="275" spans="1:10" x14ac:dyDescent="0.25">
      <c r="A275" s="114" t="s">
        <v>991</v>
      </c>
      <c r="B275" s="114" t="str">
        <f>VLOOKUP(т1.1[[#This Row],[Наименование ОО]],[1]списки!$K$2:$K$89,1,FALSE)</f>
        <v>Областной техникум дизайна и сервиса</v>
      </c>
      <c r="C275" s="115" t="s">
        <v>668</v>
      </c>
      <c r="D275" s="115" t="s">
        <v>995</v>
      </c>
      <c r="E275" s="115">
        <v>149</v>
      </c>
      <c r="F275" s="115">
        <v>0</v>
      </c>
      <c r="G275" s="115">
        <v>33</v>
      </c>
      <c r="H275" s="115">
        <v>0</v>
      </c>
      <c r="I275" s="115">
        <v>42</v>
      </c>
      <c r="J275" s="116">
        <v>5</v>
      </c>
    </row>
    <row r="276" spans="1:10" x14ac:dyDescent="0.25">
      <c r="A276" s="114" t="s">
        <v>991</v>
      </c>
      <c r="B276" s="114" t="str">
        <f>VLOOKUP(т1.1[[#This Row],[Наименование ОО]],[1]списки!$K$2:$K$89,1,FALSE)</f>
        <v>Областной техникум дизайна и сервиса</v>
      </c>
      <c r="C276" s="115" t="s">
        <v>670</v>
      </c>
      <c r="D276" s="115" t="s">
        <v>996</v>
      </c>
      <c r="E276" s="115">
        <v>147</v>
      </c>
      <c r="F276" s="115">
        <v>0</v>
      </c>
      <c r="G276" s="115">
        <v>27</v>
      </c>
      <c r="H276" s="115">
        <v>0</v>
      </c>
      <c r="I276" s="115">
        <v>28</v>
      </c>
      <c r="J276" s="116">
        <v>0</v>
      </c>
    </row>
    <row r="277" spans="1:10" x14ac:dyDescent="0.25">
      <c r="A277" s="114" t="s">
        <v>997</v>
      </c>
      <c r="B277" s="114" t="str">
        <f>VLOOKUP(т1.1[[#This Row],[Наименование ОО]],[1]списки!$K$2:$K$89,1,FALSE)</f>
        <v>Первоуральский металлургический колледж</v>
      </c>
      <c r="C277" s="115" t="s">
        <v>662</v>
      </c>
      <c r="D277" s="115" t="s">
        <v>998</v>
      </c>
      <c r="E277" s="115">
        <v>279</v>
      </c>
      <c r="F277" s="115"/>
      <c r="G277" s="115">
        <v>18</v>
      </c>
      <c r="H277" s="115"/>
      <c r="I277" s="115">
        <v>0</v>
      </c>
      <c r="J277" s="116"/>
    </row>
    <row r="278" spans="1:10" x14ac:dyDescent="0.25">
      <c r="A278" s="114" t="s">
        <v>997</v>
      </c>
      <c r="B278" s="114" t="str">
        <f>VLOOKUP(т1.1[[#This Row],[Наименование ОО]],[1]списки!$K$2:$K$89,1,FALSE)</f>
        <v>Первоуральский металлургический колледж</v>
      </c>
      <c r="C278" s="115" t="s">
        <v>664</v>
      </c>
      <c r="D278" s="115" t="s">
        <v>999</v>
      </c>
      <c r="E278" s="115">
        <v>224</v>
      </c>
      <c r="F278" s="115"/>
      <c r="G278" s="115">
        <v>11</v>
      </c>
      <c r="H278" s="115"/>
      <c r="I278" s="115">
        <v>0</v>
      </c>
      <c r="J278" s="116"/>
    </row>
    <row r="279" spans="1:10" x14ac:dyDescent="0.25">
      <c r="A279" s="114" t="s">
        <v>997</v>
      </c>
      <c r="B279" s="114" t="str">
        <f>VLOOKUP(т1.1[[#This Row],[Наименование ОО]],[1]списки!$K$2:$K$89,1,FALSE)</f>
        <v>Первоуральский металлургический колледж</v>
      </c>
      <c r="C279" s="115" t="s">
        <v>666</v>
      </c>
      <c r="D279" s="115" t="s">
        <v>1000</v>
      </c>
      <c r="E279" s="115">
        <v>260</v>
      </c>
      <c r="F279" s="115"/>
      <c r="G279" s="115">
        <v>24</v>
      </c>
      <c r="H279" s="115"/>
      <c r="I279" s="115">
        <v>23</v>
      </c>
      <c r="J279" s="116"/>
    </row>
    <row r="280" spans="1:10" x14ac:dyDescent="0.25">
      <c r="A280" s="114" t="s">
        <v>997</v>
      </c>
      <c r="B280" s="114" t="str">
        <f>VLOOKUP(т1.1[[#This Row],[Наименование ОО]],[1]списки!$K$2:$K$89,1,FALSE)</f>
        <v>Первоуральский металлургический колледж</v>
      </c>
      <c r="C280" s="115" t="s">
        <v>668</v>
      </c>
      <c r="D280" s="115" t="s">
        <v>1001</v>
      </c>
      <c r="E280" s="115">
        <v>224</v>
      </c>
      <c r="F280" s="115"/>
      <c r="G280" s="115">
        <v>25</v>
      </c>
      <c r="H280" s="115"/>
      <c r="I280" s="115">
        <v>24</v>
      </c>
      <c r="J280" s="116"/>
    </row>
    <row r="281" spans="1:10" x14ac:dyDescent="0.25">
      <c r="A281" s="114" t="s">
        <v>997</v>
      </c>
      <c r="B281" s="114" t="str">
        <f>VLOOKUP(т1.1[[#This Row],[Наименование ОО]],[1]списки!$K$2:$K$89,1,FALSE)</f>
        <v>Первоуральский металлургический колледж</v>
      </c>
      <c r="C281" s="115" t="s">
        <v>670</v>
      </c>
      <c r="D281" s="115" t="s">
        <v>1002</v>
      </c>
      <c r="E281" s="115">
        <v>321</v>
      </c>
      <c r="F281" s="115"/>
      <c r="G281" s="115">
        <v>26</v>
      </c>
      <c r="H281" s="115"/>
      <c r="I281" s="115">
        <v>126</v>
      </c>
      <c r="J281" s="116"/>
    </row>
    <row r="282" spans="1:10" x14ac:dyDescent="0.25">
      <c r="A282" s="114" t="s">
        <v>1003</v>
      </c>
      <c r="B282" s="114" t="str">
        <f>VLOOKUP(т1.1[[#This Row],[Наименование ОО]],[1]списки!$K$2:$K$89,1,FALSE)</f>
        <v>Первоуральский политехникум</v>
      </c>
      <c r="C282" s="115" t="s">
        <v>662</v>
      </c>
      <c r="D282" s="115" t="s">
        <v>1004</v>
      </c>
      <c r="E282" s="115">
        <v>294</v>
      </c>
      <c r="F282" s="115"/>
      <c r="G282" s="115">
        <v>32</v>
      </c>
      <c r="H282" s="115">
        <v>65</v>
      </c>
      <c r="I282" s="115">
        <v>0</v>
      </c>
      <c r="J282" s="116">
        <v>0</v>
      </c>
    </row>
    <row r="283" spans="1:10" x14ac:dyDescent="0.25">
      <c r="A283" s="114" t="s">
        <v>1003</v>
      </c>
      <c r="B283" s="114" t="str">
        <f>VLOOKUP(т1.1[[#This Row],[Наименование ОО]],[1]списки!$K$2:$K$89,1,FALSE)</f>
        <v>Первоуральский политехникум</v>
      </c>
      <c r="C283" s="115" t="s">
        <v>664</v>
      </c>
      <c r="D283" s="115" t="s">
        <v>1005</v>
      </c>
      <c r="E283" s="115">
        <v>244</v>
      </c>
      <c r="F283" s="115"/>
      <c r="G283" s="115">
        <v>29</v>
      </c>
      <c r="H283" s="115">
        <v>112</v>
      </c>
      <c r="I283" s="115">
        <v>0</v>
      </c>
      <c r="J283" s="116">
        <v>0</v>
      </c>
    </row>
    <row r="284" spans="1:10" x14ac:dyDescent="0.25">
      <c r="A284" s="114" t="s">
        <v>1003</v>
      </c>
      <c r="B284" s="114" t="str">
        <f>VLOOKUP(т1.1[[#This Row],[Наименование ОО]],[1]списки!$K$2:$K$89,1,FALSE)</f>
        <v>Первоуральский политехникум</v>
      </c>
      <c r="C284" s="115" t="s">
        <v>666</v>
      </c>
      <c r="D284" s="115" t="s">
        <v>1006</v>
      </c>
      <c r="E284" s="115">
        <v>208</v>
      </c>
      <c r="F284" s="115"/>
      <c r="G284" s="115">
        <v>19</v>
      </c>
      <c r="H284" s="115">
        <v>72</v>
      </c>
      <c r="I284" s="115">
        <v>0</v>
      </c>
      <c r="J284" s="116">
        <v>0</v>
      </c>
    </row>
    <row r="285" spans="1:10" x14ac:dyDescent="0.25">
      <c r="A285" s="114" t="s">
        <v>1003</v>
      </c>
      <c r="B285" s="114" t="str">
        <f>VLOOKUP(т1.1[[#This Row],[Наименование ОО]],[1]списки!$K$2:$K$89,1,FALSE)</f>
        <v>Первоуральский политехникум</v>
      </c>
      <c r="C285" s="115" t="s">
        <v>668</v>
      </c>
      <c r="D285" s="115" t="s">
        <v>1007</v>
      </c>
      <c r="E285" s="115">
        <v>249</v>
      </c>
      <c r="F285" s="115"/>
      <c r="G285" s="115">
        <v>19</v>
      </c>
      <c r="H285" s="115">
        <v>88</v>
      </c>
      <c r="I285" s="115">
        <v>43</v>
      </c>
      <c r="J285" s="116">
        <v>0</v>
      </c>
    </row>
    <row r="286" spans="1:10" x14ac:dyDescent="0.25">
      <c r="A286" s="114" t="s">
        <v>1003</v>
      </c>
      <c r="B286" s="114" t="str">
        <f>VLOOKUP(т1.1[[#This Row],[Наименование ОО]],[1]списки!$K$2:$K$89,1,FALSE)</f>
        <v>Первоуральский политехникум</v>
      </c>
      <c r="C286" s="115" t="s">
        <v>670</v>
      </c>
      <c r="D286" s="115" t="s">
        <v>1008</v>
      </c>
      <c r="E286" s="115">
        <v>284</v>
      </c>
      <c r="F286" s="115"/>
      <c r="G286" s="115">
        <v>29</v>
      </c>
      <c r="H286" s="115">
        <v>126</v>
      </c>
      <c r="I286" s="115">
        <v>64</v>
      </c>
      <c r="J286" s="116">
        <v>0</v>
      </c>
    </row>
    <row r="287" spans="1:10" x14ac:dyDescent="0.25">
      <c r="A287" s="114" t="s">
        <v>1009</v>
      </c>
      <c r="B287" s="114" t="str">
        <f>VLOOKUP(т1.1[[#This Row],[Наименование ОО]],[1]списки!$K$2:$K$89,1,FALSE)</f>
        <v>Полевской многопрофильный техникум им. В.И. Назарова</v>
      </c>
      <c r="C287" s="115" t="s">
        <v>662</v>
      </c>
      <c r="D287" s="115" t="s">
        <v>1010</v>
      </c>
      <c r="E287" s="115">
        <v>143</v>
      </c>
      <c r="F287" s="115">
        <v>0</v>
      </c>
      <c r="G287" s="115">
        <v>14</v>
      </c>
      <c r="H287" s="115">
        <v>9</v>
      </c>
      <c r="I287" s="115">
        <v>0</v>
      </c>
      <c r="J287" s="116">
        <v>0</v>
      </c>
    </row>
    <row r="288" spans="1:10" x14ac:dyDescent="0.25">
      <c r="A288" s="114" t="s">
        <v>1009</v>
      </c>
      <c r="B288" s="114" t="str">
        <f>VLOOKUP(т1.1[[#This Row],[Наименование ОО]],[1]списки!$K$2:$K$89,1,FALSE)</f>
        <v>Полевской многопрофильный техникум им. В.И. Назарова</v>
      </c>
      <c r="C288" s="115" t="s">
        <v>664</v>
      </c>
      <c r="D288" s="115" t="s">
        <v>1011</v>
      </c>
      <c r="E288" s="115">
        <v>168</v>
      </c>
      <c r="F288" s="115">
        <v>0</v>
      </c>
      <c r="G288" s="115">
        <v>24</v>
      </c>
      <c r="H288" s="115">
        <v>23</v>
      </c>
      <c r="I288" s="115">
        <v>0</v>
      </c>
      <c r="J288" s="116">
        <v>0</v>
      </c>
    </row>
    <row r="289" spans="1:10" x14ac:dyDescent="0.25">
      <c r="A289" s="114" t="s">
        <v>1009</v>
      </c>
      <c r="B289" s="114" t="str">
        <f>VLOOKUP(т1.1[[#This Row],[Наименование ОО]],[1]списки!$K$2:$K$89,1,FALSE)</f>
        <v>Полевской многопрофильный техникум им. В.И. Назарова</v>
      </c>
      <c r="C289" s="115" t="s">
        <v>666</v>
      </c>
      <c r="D289" s="115" t="s">
        <v>1012</v>
      </c>
      <c r="E289" s="115">
        <v>214</v>
      </c>
      <c r="F289" s="115">
        <v>0</v>
      </c>
      <c r="G289" s="115">
        <v>15</v>
      </c>
      <c r="H289" s="115">
        <v>17</v>
      </c>
      <c r="I289" s="115">
        <v>0</v>
      </c>
      <c r="J289" s="116">
        <v>0</v>
      </c>
    </row>
    <row r="290" spans="1:10" x14ac:dyDescent="0.25">
      <c r="A290" s="114" t="s">
        <v>1009</v>
      </c>
      <c r="B290" s="114" t="str">
        <f>VLOOKUP(т1.1[[#This Row],[Наименование ОО]],[1]списки!$K$2:$K$89,1,FALSE)</f>
        <v>Полевской многопрофильный техникум им. В.И. Назарова</v>
      </c>
      <c r="C290" s="115" t="s">
        <v>668</v>
      </c>
      <c r="D290" s="115" t="s">
        <v>1013</v>
      </c>
      <c r="E290" s="115">
        <v>140</v>
      </c>
      <c r="F290" s="115">
        <v>0</v>
      </c>
      <c r="G290" s="115">
        <v>8</v>
      </c>
      <c r="H290" s="115">
        <v>0</v>
      </c>
      <c r="I290" s="115">
        <v>0</v>
      </c>
      <c r="J290" s="116">
        <v>0</v>
      </c>
    </row>
    <row r="291" spans="1:10" x14ac:dyDescent="0.25">
      <c r="A291" s="114" t="s">
        <v>1009</v>
      </c>
      <c r="B291" s="114" t="str">
        <f>VLOOKUP(т1.1[[#This Row],[Наименование ОО]],[1]списки!$K$2:$K$89,1,FALSE)</f>
        <v>Полевской многопрофильный техникум им. В.И. Назарова</v>
      </c>
      <c r="C291" s="115" t="s">
        <v>670</v>
      </c>
      <c r="D291" s="115" t="s">
        <v>1014</v>
      </c>
      <c r="E291" s="115">
        <v>241</v>
      </c>
      <c r="F291" s="115">
        <v>0</v>
      </c>
      <c r="G291" s="115">
        <v>16</v>
      </c>
      <c r="H291" s="115">
        <v>21</v>
      </c>
      <c r="I291" s="115">
        <v>0</v>
      </c>
      <c r="J291" s="116">
        <v>0</v>
      </c>
    </row>
    <row r="292" spans="1:10" x14ac:dyDescent="0.25">
      <c r="A292" s="114" t="s">
        <v>1015</v>
      </c>
      <c r="B292" s="114" t="str">
        <f>VLOOKUP(т1.1[[#This Row],[Наименование ОО]],[1]списки!$K$2:$K$89,1,FALSE)</f>
        <v>Полипрофильный техникум им. О. В. Терёшкина</v>
      </c>
      <c r="C292" s="115" t="s">
        <v>662</v>
      </c>
      <c r="D292" s="115" t="s">
        <v>1016</v>
      </c>
      <c r="E292" s="115">
        <v>178</v>
      </c>
      <c r="F292" s="115">
        <v>0</v>
      </c>
      <c r="G292" s="115">
        <v>23</v>
      </c>
      <c r="H292" s="115">
        <v>0</v>
      </c>
      <c r="I292" s="115">
        <v>0</v>
      </c>
      <c r="J292" s="116">
        <v>0</v>
      </c>
    </row>
    <row r="293" spans="1:10" x14ac:dyDescent="0.25">
      <c r="A293" s="114" t="s">
        <v>1015</v>
      </c>
      <c r="B293" s="114" t="str">
        <f>VLOOKUP(т1.1[[#This Row],[Наименование ОО]],[1]списки!$K$2:$K$89,1,FALSE)</f>
        <v>Полипрофильный техникум им. О. В. Терёшкина</v>
      </c>
      <c r="C293" s="115" t="s">
        <v>664</v>
      </c>
      <c r="D293" s="115" t="s">
        <v>1017</v>
      </c>
      <c r="E293" s="115">
        <v>58</v>
      </c>
      <c r="F293" s="115">
        <v>0</v>
      </c>
      <c r="G293" s="115">
        <v>0</v>
      </c>
      <c r="H293" s="115">
        <v>0</v>
      </c>
      <c r="I293" s="115">
        <v>0</v>
      </c>
      <c r="J293" s="116">
        <v>0</v>
      </c>
    </row>
    <row r="294" spans="1:10" x14ac:dyDescent="0.25">
      <c r="A294" s="114" t="s">
        <v>1015</v>
      </c>
      <c r="B294" s="114" t="str">
        <f>VLOOKUP(т1.1[[#This Row],[Наименование ОО]],[1]списки!$K$2:$K$89,1,FALSE)</f>
        <v>Полипрофильный техникум им. О. В. Терёшкина</v>
      </c>
      <c r="C294" s="115" t="s">
        <v>666</v>
      </c>
      <c r="D294" s="115" t="s">
        <v>1018</v>
      </c>
      <c r="E294" s="115">
        <v>89</v>
      </c>
      <c r="F294" s="115">
        <v>0</v>
      </c>
      <c r="G294" s="115">
        <v>0</v>
      </c>
      <c r="H294" s="115">
        <v>0</v>
      </c>
      <c r="I294" s="115">
        <v>0</v>
      </c>
      <c r="J294" s="116">
        <v>0</v>
      </c>
    </row>
    <row r="295" spans="1:10" x14ac:dyDescent="0.25">
      <c r="A295" s="114" t="s">
        <v>1015</v>
      </c>
      <c r="B295" s="114" t="str">
        <f>VLOOKUP(т1.1[[#This Row],[Наименование ОО]],[1]списки!$K$2:$K$89,1,FALSE)</f>
        <v>Полипрофильный техникум им. О. В. Терёшкина</v>
      </c>
      <c r="C295" s="115" t="s">
        <v>668</v>
      </c>
      <c r="D295" s="115" t="s">
        <v>1019</v>
      </c>
      <c r="E295" s="115">
        <v>74</v>
      </c>
      <c r="F295" s="115">
        <v>0</v>
      </c>
      <c r="G295" s="115">
        <v>4</v>
      </c>
      <c r="H295" s="115">
        <v>0</v>
      </c>
      <c r="I295" s="115">
        <v>0</v>
      </c>
      <c r="J295" s="116">
        <v>0</v>
      </c>
    </row>
    <row r="296" spans="1:10" x14ac:dyDescent="0.25">
      <c r="A296" s="114" t="s">
        <v>1015</v>
      </c>
      <c r="B296" s="114" t="str">
        <f>VLOOKUP(т1.1[[#This Row],[Наименование ОО]],[1]списки!$K$2:$K$89,1,FALSE)</f>
        <v>Полипрофильный техникум им. О. В. Терёшкина</v>
      </c>
      <c r="C296" s="115" t="s">
        <v>670</v>
      </c>
      <c r="D296" s="115" t="s">
        <v>1020</v>
      </c>
      <c r="E296" s="115">
        <v>155</v>
      </c>
      <c r="F296" s="115">
        <v>0</v>
      </c>
      <c r="G296" s="115">
        <v>13</v>
      </c>
      <c r="H296" s="115">
        <v>40</v>
      </c>
      <c r="I296" s="115">
        <v>40</v>
      </c>
      <c r="J296" s="116">
        <v>0</v>
      </c>
    </row>
    <row r="297" spans="1:10" x14ac:dyDescent="0.25">
      <c r="A297" s="114" t="s">
        <v>1021</v>
      </c>
      <c r="B297" s="114" t="str">
        <f>VLOOKUP(т1.1[[#This Row],[Наименование ОО]],[1]списки!$K$2:$K$89,1,FALSE)</f>
        <v>Ревдинский многопрофильный техникум</v>
      </c>
      <c r="C297" s="115" t="s">
        <v>662</v>
      </c>
      <c r="D297" s="115" t="s">
        <v>1022</v>
      </c>
      <c r="E297" s="115">
        <v>104</v>
      </c>
      <c r="F297" s="115">
        <v>0</v>
      </c>
      <c r="G297" s="115">
        <v>17</v>
      </c>
      <c r="H297" s="115">
        <v>0</v>
      </c>
      <c r="I297" s="115">
        <v>0</v>
      </c>
      <c r="J297" s="116">
        <v>0</v>
      </c>
    </row>
    <row r="298" spans="1:10" x14ac:dyDescent="0.25">
      <c r="A298" s="114" t="s">
        <v>1021</v>
      </c>
      <c r="B298" s="114" t="str">
        <f>VLOOKUP(т1.1[[#This Row],[Наименование ОО]],[1]списки!$K$2:$K$89,1,FALSE)</f>
        <v>Ревдинский многопрофильный техникум</v>
      </c>
      <c r="C298" s="115" t="s">
        <v>664</v>
      </c>
      <c r="D298" s="115" t="s">
        <v>1023</v>
      </c>
      <c r="E298" s="115">
        <v>110</v>
      </c>
      <c r="F298" s="115">
        <v>0</v>
      </c>
      <c r="G298" s="115">
        <v>11</v>
      </c>
      <c r="H298" s="115">
        <v>0</v>
      </c>
      <c r="I298" s="115">
        <v>0</v>
      </c>
      <c r="J298" s="116">
        <v>0</v>
      </c>
    </row>
    <row r="299" spans="1:10" x14ac:dyDescent="0.25">
      <c r="A299" s="114" t="s">
        <v>1021</v>
      </c>
      <c r="B299" s="114" t="str">
        <f>VLOOKUP(т1.1[[#This Row],[Наименование ОО]],[1]списки!$K$2:$K$89,1,FALSE)</f>
        <v>Ревдинский многопрофильный техникум</v>
      </c>
      <c r="C299" s="115" t="s">
        <v>666</v>
      </c>
      <c r="D299" s="115" t="s">
        <v>1024</v>
      </c>
      <c r="E299" s="115">
        <v>112</v>
      </c>
      <c r="F299" s="115">
        <v>0</v>
      </c>
      <c r="G299" s="115">
        <v>2</v>
      </c>
      <c r="H299" s="115">
        <v>37</v>
      </c>
      <c r="I299" s="115">
        <v>13</v>
      </c>
      <c r="J299" s="116">
        <v>0</v>
      </c>
    </row>
    <row r="300" spans="1:10" x14ac:dyDescent="0.25">
      <c r="A300" s="114" t="s">
        <v>1021</v>
      </c>
      <c r="B300" s="114" t="str">
        <f>VLOOKUP(т1.1[[#This Row],[Наименование ОО]],[1]списки!$K$2:$K$89,1,FALSE)</f>
        <v>Ревдинский многопрофильный техникум</v>
      </c>
      <c r="C300" s="115" t="s">
        <v>668</v>
      </c>
      <c r="D300" s="115" t="s">
        <v>1025</v>
      </c>
      <c r="E300" s="115">
        <v>127</v>
      </c>
      <c r="F300" s="115">
        <v>0</v>
      </c>
      <c r="G300" s="115">
        <v>10</v>
      </c>
      <c r="H300" s="115">
        <v>61</v>
      </c>
      <c r="I300" s="115">
        <v>49</v>
      </c>
      <c r="J300" s="116">
        <v>0</v>
      </c>
    </row>
    <row r="301" spans="1:10" x14ac:dyDescent="0.25">
      <c r="A301" s="114" t="s">
        <v>1021</v>
      </c>
      <c r="B301" s="114" t="str">
        <f>VLOOKUP(т1.1[[#This Row],[Наименование ОО]],[1]списки!$K$2:$K$89,1,FALSE)</f>
        <v>Ревдинский многопрофильный техникум</v>
      </c>
      <c r="C301" s="115" t="s">
        <v>670</v>
      </c>
      <c r="D301" s="115" t="s">
        <v>1026</v>
      </c>
      <c r="E301" s="115">
        <v>157</v>
      </c>
      <c r="F301" s="115">
        <v>0</v>
      </c>
      <c r="G301" s="115">
        <v>15</v>
      </c>
      <c r="H301" s="115">
        <v>49</v>
      </c>
      <c r="I301" s="115">
        <v>49</v>
      </c>
      <c r="J301" s="116">
        <v>13</v>
      </c>
    </row>
    <row r="302" spans="1:10" x14ac:dyDescent="0.25">
      <c r="A302" s="114" t="s">
        <v>1027</v>
      </c>
      <c r="B302" s="114" t="str">
        <f>VLOOKUP(т1.1[[#This Row],[Наименование ОО]],[1]списки!$K$2:$K$89,1,FALSE)</f>
        <v>Режевской политехникум</v>
      </c>
      <c r="C302" s="115" t="s">
        <v>662</v>
      </c>
      <c r="D302" s="115" t="s">
        <v>1028</v>
      </c>
      <c r="E302" s="115">
        <v>210</v>
      </c>
      <c r="F302" s="115">
        <v>0</v>
      </c>
      <c r="G302" s="115">
        <v>23</v>
      </c>
      <c r="H302" s="115">
        <v>16</v>
      </c>
      <c r="I302" s="115">
        <v>0</v>
      </c>
      <c r="J302" s="116">
        <v>0</v>
      </c>
    </row>
    <row r="303" spans="1:10" x14ac:dyDescent="0.25">
      <c r="A303" s="114" t="s">
        <v>1027</v>
      </c>
      <c r="B303" s="114" t="str">
        <f>VLOOKUP(т1.1[[#This Row],[Наименование ОО]],[1]списки!$K$2:$K$89,1,FALSE)</f>
        <v>Режевской политехникум</v>
      </c>
      <c r="C303" s="115" t="s">
        <v>664</v>
      </c>
      <c r="D303" s="115" t="s">
        <v>1029</v>
      </c>
      <c r="E303" s="115">
        <v>285</v>
      </c>
      <c r="F303" s="115">
        <v>0</v>
      </c>
      <c r="G303" s="115">
        <v>40</v>
      </c>
      <c r="H303" s="115">
        <v>19</v>
      </c>
      <c r="I303" s="115">
        <v>0</v>
      </c>
      <c r="J303" s="116">
        <v>0</v>
      </c>
    </row>
    <row r="304" spans="1:10" x14ac:dyDescent="0.25">
      <c r="A304" s="114" t="s">
        <v>1027</v>
      </c>
      <c r="B304" s="114" t="str">
        <f>VLOOKUP(т1.1[[#This Row],[Наименование ОО]],[1]списки!$K$2:$K$89,1,FALSE)</f>
        <v>Режевской политехникум</v>
      </c>
      <c r="C304" s="115" t="s">
        <v>666</v>
      </c>
      <c r="D304" s="115" t="s">
        <v>1030</v>
      </c>
      <c r="E304" s="115">
        <v>191</v>
      </c>
      <c r="F304" s="115">
        <v>0</v>
      </c>
      <c r="G304" s="115">
        <v>16</v>
      </c>
      <c r="H304" s="115">
        <v>22</v>
      </c>
      <c r="I304" s="115">
        <v>0</v>
      </c>
      <c r="J304" s="116">
        <v>0</v>
      </c>
    </row>
    <row r="305" spans="1:10" x14ac:dyDescent="0.25">
      <c r="A305" s="114" t="s">
        <v>1027</v>
      </c>
      <c r="B305" s="114" t="str">
        <f>VLOOKUP(т1.1[[#This Row],[Наименование ОО]],[1]списки!$K$2:$K$89,1,FALSE)</f>
        <v>Режевской политехникум</v>
      </c>
      <c r="C305" s="115" t="s">
        <v>668</v>
      </c>
      <c r="D305" s="115" t="s">
        <v>1031</v>
      </c>
      <c r="E305" s="115">
        <v>227</v>
      </c>
      <c r="F305" s="115">
        <v>0</v>
      </c>
      <c r="G305" s="115">
        <v>20</v>
      </c>
      <c r="H305" s="115">
        <v>41</v>
      </c>
      <c r="I305" s="115">
        <v>41</v>
      </c>
      <c r="J305" s="116">
        <v>0</v>
      </c>
    </row>
    <row r="306" spans="1:10" x14ac:dyDescent="0.25">
      <c r="A306" s="114" t="s">
        <v>1027</v>
      </c>
      <c r="B306" s="114" t="str">
        <f>VLOOKUP(т1.1[[#This Row],[Наименование ОО]],[1]списки!$K$2:$K$89,1,FALSE)</f>
        <v>Режевской политехникум</v>
      </c>
      <c r="C306" s="115" t="s">
        <v>670</v>
      </c>
      <c r="D306" s="115" t="s">
        <v>1032</v>
      </c>
      <c r="E306" s="115">
        <v>200</v>
      </c>
      <c r="F306" s="115">
        <v>0</v>
      </c>
      <c r="G306" s="115">
        <v>16</v>
      </c>
      <c r="H306" s="115">
        <v>99</v>
      </c>
      <c r="I306" s="115">
        <v>57</v>
      </c>
      <c r="J306" s="116">
        <v>0</v>
      </c>
    </row>
    <row r="307" spans="1:10" x14ac:dyDescent="0.25">
      <c r="A307" s="114" t="s">
        <v>1033</v>
      </c>
      <c r="B307" s="114" t="str">
        <f>VLOOKUP(т1.1[[#This Row],[Наименование ОО]],[1]списки!$K$2:$K$89,1,FALSE)</f>
        <v>Свердловский областной педагогический колледж</v>
      </c>
      <c r="C307" s="115" t="s">
        <v>662</v>
      </c>
      <c r="D307" s="115" t="s">
        <v>1034</v>
      </c>
      <c r="E307" s="115">
        <v>309</v>
      </c>
      <c r="F307" s="115">
        <v>0</v>
      </c>
      <c r="G307" s="115">
        <v>73</v>
      </c>
      <c r="H307" s="115">
        <v>99</v>
      </c>
      <c r="I307" s="115">
        <v>0</v>
      </c>
      <c r="J307" s="116">
        <v>0</v>
      </c>
    </row>
    <row r="308" spans="1:10" x14ac:dyDescent="0.25">
      <c r="A308" s="114" t="s">
        <v>1033</v>
      </c>
      <c r="B308" s="114" t="str">
        <f>VLOOKUP(т1.1[[#This Row],[Наименование ОО]],[1]списки!$K$2:$K$89,1,FALSE)</f>
        <v>Свердловский областной педагогический колледж</v>
      </c>
      <c r="C308" s="115" t="s">
        <v>664</v>
      </c>
      <c r="D308" s="115" t="s">
        <v>1035</v>
      </c>
      <c r="E308" s="115">
        <v>364</v>
      </c>
      <c r="F308" s="115">
        <v>0</v>
      </c>
      <c r="G308" s="115">
        <v>110</v>
      </c>
      <c r="H308" s="115">
        <v>110</v>
      </c>
      <c r="I308" s="115">
        <v>55</v>
      </c>
      <c r="J308" s="116">
        <v>0</v>
      </c>
    </row>
    <row r="309" spans="1:10" x14ac:dyDescent="0.25">
      <c r="A309" s="114" t="s">
        <v>1033</v>
      </c>
      <c r="B309" s="114" t="str">
        <f>VLOOKUP(т1.1[[#This Row],[Наименование ОО]],[1]списки!$K$2:$K$89,1,FALSE)</f>
        <v>Свердловский областной педагогический колледж</v>
      </c>
      <c r="C309" s="115" t="s">
        <v>666</v>
      </c>
      <c r="D309" s="115" t="s">
        <v>1036</v>
      </c>
      <c r="E309" s="115">
        <v>366</v>
      </c>
      <c r="F309" s="115">
        <v>0</v>
      </c>
      <c r="G309" s="115">
        <v>83</v>
      </c>
      <c r="H309" s="115">
        <v>96</v>
      </c>
      <c r="I309" s="115">
        <v>81</v>
      </c>
      <c r="J309" s="116">
        <v>0</v>
      </c>
    </row>
    <row r="310" spans="1:10" x14ac:dyDescent="0.25">
      <c r="A310" s="114" t="s">
        <v>1033</v>
      </c>
      <c r="B310" s="114" t="str">
        <f>VLOOKUP(т1.1[[#This Row],[Наименование ОО]],[1]списки!$K$2:$K$89,1,FALSE)</f>
        <v>Свердловский областной педагогический колледж</v>
      </c>
      <c r="C310" s="115" t="s">
        <v>668</v>
      </c>
      <c r="D310" s="115" t="s">
        <v>1037</v>
      </c>
      <c r="E310" s="115">
        <v>510</v>
      </c>
      <c r="F310" s="115">
        <v>0</v>
      </c>
      <c r="G310" s="115">
        <v>92</v>
      </c>
      <c r="H310" s="115">
        <v>172</v>
      </c>
      <c r="I310" s="115">
        <v>126</v>
      </c>
      <c r="J310" s="116">
        <v>0</v>
      </c>
    </row>
    <row r="311" spans="1:10" x14ac:dyDescent="0.25">
      <c r="A311" s="114" t="s">
        <v>1033</v>
      </c>
      <c r="B311" s="114" t="str">
        <f>VLOOKUP(т1.1[[#This Row],[Наименование ОО]],[1]списки!$K$2:$K$89,1,FALSE)</f>
        <v>Свердловский областной педагогический колледж</v>
      </c>
      <c r="C311" s="115" t="s">
        <v>670</v>
      </c>
      <c r="D311" s="115" t="s">
        <v>1038</v>
      </c>
      <c r="E311" s="115">
        <v>579</v>
      </c>
      <c r="F311" s="115">
        <v>0</v>
      </c>
      <c r="G311" s="115">
        <v>131</v>
      </c>
      <c r="H311" s="115">
        <v>197</v>
      </c>
      <c r="I311" s="115">
        <v>144</v>
      </c>
      <c r="J311" s="116">
        <v>9</v>
      </c>
    </row>
    <row r="312" spans="1:10" x14ac:dyDescent="0.25">
      <c r="A312" s="114" t="s">
        <v>1039</v>
      </c>
      <c r="B312" s="114" t="str">
        <f>VLOOKUP(т1.1[[#This Row],[Наименование ОО]],[1]списки!$K$2:$K$89,1,FALSE)</f>
        <v>Северный педагогический колледж</v>
      </c>
      <c r="C312" s="115" t="s">
        <v>662</v>
      </c>
      <c r="D312" s="115" t="s">
        <v>1040</v>
      </c>
      <c r="E312" s="115">
        <v>73</v>
      </c>
      <c r="F312" s="115">
        <v>0</v>
      </c>
      <c r="G312" s="115">
        <v>17</v>
      </c>
      <c r="H312" s="115">
        <v>0</v>
      </c>
      <c r="I312" s="115">
        <v>0</v>
      </c>
      <c r="J312" s="116">
        <v>0</v>
      </c>
    </row>
    <row r="313" spans="1:10" x14ac:dyDescent="0.25">
      <c r="A313" s="114" t="s">
        <v>1039</v>
      </c>
      <c r="B313" s="114" t="str">
        <f>VLOOKUP(т1.1[[#This Row],[Наименование ОО]],[1]списки!$K$2:$K$89,1,FALSE)</f>
        <v>Северный педагогический колледж</v>
      </c>
      <c r="C313" s="115" t="s">
        <v>664</v>
      </c>
      <c r="D313" s="115" t="s">
        <v>1041</v>
      </c>
      <c r="E313" s="115">
        <v>81</v>
      </c>
      <c r="F313" s="115">
        <v>0</v>
      </c>
      <c r="G313" s="115">
        <v>25</v>
      </c>
      <c r="H313" s="115">
        <v>0</v>
      </c>
      <c r="I313" s="115">
        <v>0</v>
      </c>
      <c r="J313" s="116">
        <v>0</v>
      </c>
    </row>
    <row r="314" spans="1:10" x14ac:dyDescent="0.25">
      <c r="A314" s="114" t="s">
        <v>1039</v>
      </c>
      <c r="B314" s="114" t="str">
        <f>VLOOKUP(т1.1[[#This Row],[Наименование ОО]],[1]списки!$K$2:$K$89,1,FALSE)</f>
        <v>Северный педагогический колледж</v>
      </c>
      <c r="C314" s="115" t="s">
        <v>666</v>
      </c>
      <c r="D314" s="115" t="s">
        <v>1042</v>
      </c>
      <c r="E314" s="115">
        <v>97</v>
      </c>
      <c r="F314" s="115">
        <v>0</v>
      </c>
      <c r="G314" s="115">
        <v>19</v>
      </c>
      <c r="H314" s="115">
        <v>0</v>
      </c>
      <c r="I314" s="115">
        <v>0</v>
      </c>
      <c r="J314" s="116">
        <v>0</v>
      </c>
    </row>
    <row r="315" spans="1:10" x14ac:dyDescent="0.25">
      <c r="A315" s="114" t="s">
        <v>1039</v>
      </c>
      <c r="B315" s="114" t="str">
        <f>VLOOKUP(т1.1[[#This Row],[Наименование ОО]],[1]списки!$K$2:$K$89,1,FALSE)</f>
        <v>Северный педагогический колледж</v>
      </c>
      <c r="C315" s="115" t="s">
        <v>668</v>
      </c>
      <c r="D315" s="115" t="s">
        <v>1043</v>
      </c>
      <c r="E315" s="115">
        <v>97</v>
      </c>
      <c r="F315" s="115">
        <v>0</v>
      </c>
      <c r="G315" s="115">
        <v>16</v>
      </c>
      <c r="H315" s="115">
        <v>0</v>
      </c>
      <c r="I315" s="115">
        <v>24</v>
      </c>
      <c r="J315" s="116">
        <v>0</v>
      </c>
    </row>
    <row r="316" spans="1:10" x14ac:dyDescent="0.25">
      <c r="A316" s="114" t="s">
        <v>1039</v>
      </c>
      <c r="B316" s="114" t="str">
        <f>VLOOKUP(т1.1[[#This Row],[Наименование ОО]],[1]списки!$K$2:$K$89,1,FALSE)</f>
        <v>Северный педагогический колледж</v>
      </c>
      <c r="C316" s="115" t="s">
        <v>670</v>
      </c>
      <c r="D316" s="115" t="s">
        <v>1044</v>
      </c>
      <c r="E316" s="115">
        <v>99</v>
      </c>
      <c r="F316" s="115">
        <v>0</v>
      </c>
      <c r="G316" s="115">
        <v>20</v>
      </c>
      <c r="H316" s="115">
        <v>0</v>
      </c>
      <c r="I316" s="115">
        <v>37</v>
      </c>
      <c r="J316" s="116">
        <v>5</v>
      </c>
    </row>
    <row r="317" spans="1:10" x14ac:dyDescent="0.25">
      <c r="A317" s="114" t="s">
        <v>1045</v>
      </c>
      <c r="B317" s="114" t="str">
        <f>VLOOKUP(т1.1[[#This Row],[Наименование ОО]],[1]списки!$K$2:$K$89,1,FALSE)</f>
        <v>Североуральский политехникум</v>
      </c>
      <c r="C317" s="115" t="s">
        <v>662</v>
      </c>
      <c r="D317" s="115" t="s">
        <v>1046</v>
      </c>
      <c r="E317" s="115">
        <v>127</v>
      </c>
      <c r="F317" s="115">
        <v>24</v>
      </c>
      <c r="G317" s="115">
        <v>9</v>
      </c>
      <c r="H317" s="115">
        <v>0</v>
      </c>
      <c r="I317" s="115">
        <v>0</v>
      </c>
      <c r="J317" s="116">
        <v>0</v>
      </c>
    </row>
    <row r="318" spans="1:10" x14ac:dyDescent="0.25">
      <c r="A318" s="114" t="s">
        <v>1045</v>
      </c>
      <c r="B318" s="114" t="str">
        <f>VLOOKUP(т1.1[[#This Row],[Наименование ОО]],[1]списки!$K$2:$K$89,1,FALSE)</f>
        <v>Североуральский политехникум</v>
      </c>
      <c r="C318" s="115" t="s">
        <v>664</v>
      </c>
      <c r="D318" s="115" t="s">
        <v>1047</v>
      </c>
      <c r="E318" s="115">
        <v>162</v>
      </c>
      <c r="F318" s="115">
        <v>22</v>
      </c>
      <c r="G318" s="115">
        <v>25</v>
      </c>
      <c r="H318" s="115">
        <v>45</v>
      </c>
      <c r="I318" s="115">
        <v>0</v>
      </c>
      <c r="J318" s="116">
        <v>0</v>
      </c>
    </row>
    <row r="319" spans="1:10" x14ac:dyDescent="0.25">
      <c r="A319" s="114" t="s">
        <v>1045</v>
      </c>
      <c r="B319" s="114" t="str">
        <f>VLOOKUP(т1.1[[#This Row],[Наименование ОО]],[1]списки!$K$2:$K$89,1,FALSE)</f>
        <v>Североуральский политехникум</v>
      </c>
      <c r="C319" s="115" t="s">
        <v>666</v>
      </c>
      <c r="D319" s="115" t="s">
        <v>1048</v>
      </c>
      <c r="E319" s="115">
        <v>145</v>
      </c>
      <c r="F319" s="115">
        <v>15</v>
      </c>
      <c r="G319" s="115">
        <v>19</v>
      </c>
      <c r="H319" s="115">
        <v>47</v>
      </c>
      <c r="I319" s="115">
        <v>0</v>
      </c>
      <c r="J319" s="116">
        <v>0</v>
      </c>
    </row>
    <row r="320" spans="1:10" x14ac:dyDescent="0.25">
      <c r="A320" s="114" t="s">
        <v>1045</v>
      </c>
      <c r="B320" s="114" t="str">
        <f>VLOOKUP(т1.1[[#This Row],[Наименование ОО]],[1]списки!$K$2:$K$89,1,FALSE)</f>
        <v>Североуральский политехникум</v>
      </c>
      <c r="C320" s="115" t="s">
        <v>668</v>
      </c>
      <c r="D320" s="115" t="s">
        <v>1049</v>
      </c>
      <c r="E320" s="115">
        <v>181</v>
      </c>
      <c r="F320" s="115">
        <v>37</v>
      </c>
      <c r="G320" s="115">
        <v>26</v>
      </c>
      <c r="H320" s="115">
        <v>13</v>
      </c>
      <c r="I320" s="115">
        <v>22</v>
      </c>
      <c r="J320" s="116">
        <v>0</v>
      </c>
    </row>
    <row r="321" spans="1:10" x14ac:dyDescent="0.25">
      <c r="A321" s="114" t="s">
        <v>1045</v>
      </c>
      <c r="B321" s="114" t="str">
        <f>VLOOKUP(т1.1[[#This Row],[Наименование ОО]],[1]списки!$K$2:$K$89,1,FALSE)</f>
        <v>Североуральский политехникум</v>
      </c>
      <c r="C321" s="115" t="s">
        <v>670</v>
      </c>
      <c r="D321" s="115" t="s">
        <v>1050</v>
      </c>
      <c r="E321" s="115">
        <v>156</v>
      </c>
      <c r="F321" s="115">
        <v>36</v>
      </c>
      <c r="G321" s="115">
        <v>16</v>
      </c>
      <c r="H321" s="115">
        <v>22</v>
      </c>
      <c r="I321" s="115">
        <v>48</v>
      </c>
      <c r="J321" s="116">
        <v>0</v>
      </c>
    </row>
    <row r="322" spans="1:10" x14ac:dyDescent="0.25">
      <c r="A322" s="114" t="s">
        <v>1051</v>
      </c>
      <c r="B322" s="114" t="str">
        <f>VLOOKUP(т1.1[[#This Row],[Наименование ОО]],[1]списки!$K$2:$K$89,1,FALSE)</f>
        <v>Сергинский многопрофильный техникум</v>
      </c>
      <c r="C322" s="115" t="s">
        <v>662</v>
      </c>
      <c r="D322" s="115" t="s">
        <v>1052</v>
      </c>
      <c r="E322" s="115">
        <v>163</v>
      </c>
      <c r="F322" s="115">
        <v>81</v>
      </c>
      <c r="G322" s="115">
        <v>15</v>
      </c>
      <c r="H322" s="115">
        <v>23</v>
      </c>
      <c r="I322" s="115">
        <v>0</v>
      </c>
      <c r="J322" s="116">
        <v>0</v>
      </c>
    </row>
    <row r="323" spans="1:10" x14ac:dyDescent="0.25">
      <c r="A323" s="114" t="s">
        <v>1051</v>
      </c>
      <c r="B323" s="114" t="str">
        <f>VLOOKUP(т1.1[[#This Row],[Наименование ОО]],[1]списки!$K$2:$K$89,1,FALSE)</f>
        <v>Сергинский многопрофильный техникум</v>
      </c>
      <c r="C323" s="115" t="s">
        <v>664</v>
      </c>
      <c r="D323" s="115" t="s">
        <v>1053</v>
      </c>
      <c r="E323" s="115">
        <v>86</v>
      </c>
      <c r="F323" s="115">
        <v>48</v>
      </c>
      <c r="G323" s="115">
        <v>6</v>
      </c>
      <c r="H323" s="115">
        <v>23</v>
      </c>
      <c r="I323" s="115">
        <v>0</v>
      </c>
      <c r="J323" s="116">
        <v>0</v>
      </c>
    </row>
    <row r="324" spans="1:10" x14ac:dyDescent="0.25">
      <c r="A324" s="114" t="s">
        <v>1051</v>
      </c>
      <c r="B324" s="114" t="str">
        <f>VLOOKUP(т1.1[[#This Row],[Наименование ОО]],[1]списки!$K$2:$K$89,1,FALSE)</f>
        <v>Сергинский многопрофильный техникум</v>
      </c>
      <c r="C324" s="115" t="s">
        <v>666</v>
      </c>
      <c r="D324" s="115" t="s">
        <v>1054</v>
      </c>
      <c r="E324" s="115">
        <v>89</v>
      </c>
      <c r="F324" s="115">
        <v>39</v>
      </c>
      <c r="G324" s="115">
        <v>9</v>
      </c>
      <c r="H324" s="115">
        <v>0</v>
      </c>
      <c r="I324" s="115">
        <v>0</v>
      </c>
      <c r="J324" s="116">
        <v>0</v>
      </c>
    </row>
    <row r="325" spans="1:10" x14ac:dyDescent="0.25">
      <c r="A325" s="114" t="s">
        <v>1051</v>
      </c>
      <c r="B325" s="114" t="str">
        <f>VLOOKUP(т1.1[[#This Row],[Наименование ОО]],[1]списки!$K$2:$K$89,1,FALSE)</f>
        <v>Сергинский многопрофильный техникум</v>
      </c>
      <c r="C325" s="115" t="s">
        <v>668</v>
      </c>
      <c r="D325" s="115" t="s">
        <v>1055</v>
      </c>
      <c r="E325" s="115">
        <v>151</v>
      </c>
      <c r="F325" s="115">
        <v>81</v>
      </c>
      <c r="G325" s="115">
        <v>21</v>
      </c>
      <c r="H325" s="115">
        <v>0</v>
      </c>
      <c r="I325" s="115">
        <v>19</v>
      </c>
      <c r="J325" s="116">
        <v>0</v>
      </c>
    </row>
    <row r="326" spans="1:10" x14ac:dyDescent="0.25">
      <c r="A326" s="114" t="s">
        <v>1051</v>
      </c>
      <c r="B326" s="114" t="str">
        <f>VLOOKUP(т1.1[[#This Row],[Наименование ОО]],[1]списки!$K$2:$K$89,1,FALSE)</f>
        <v>Сергинский многопрофильный техникум</v>
      </c>
      <c r="C326" s="115" t="s">
        <v>670</v>
      </c>
      <c r="D326" s="115" t="s">
        <v>1056</v>
      </c>
      <c r="E326" s="115">
        <v>89</v>
      </c>
      <c r="F326" s="115">
        <v>39</v>
      </c>
      <c r="G326" s="115">
        <v>4</v>
      </c>
      <c r="H326" s="115">
        <v>0</v>
      </c>
      <c r="I326" s="115">
        <v>0</v>
      </c>
      <c r="J326" s="116">
        <v>1</v>
      </c>
    </row>
    <row r="327" spans="1:10" x14ac:dyDescent="0.25">
      <c r="A327" s="114" t="s">
        <v>1057</v>
      </c>
      <c r="B327" s="114" t="str">
        <f>VLOOKUP(т1.1[[#This Row],[Наименование ОО]],[1]списки!$K$2:$K$89,1,FALSE)</f>
        <v>Серовский политехнический техникум</v>
      </c>
      <c r="C327" s="115" t="s">
        <v>662</v>
      </c>
      <c r="D327" s="115" t="s">
        <v>1058</v>
      </c>
      <c r="E327" s="115">
        <v>163</v>
      </c>
      <c r="F327" s="115">
        <v>49</v>
      </c>
      <c r="G327" s="115">
        <v>7</v>
      </c>
      <c r="H327" s="115">
        <v>76</v>
      </c>
      <c r="I327" s="115">
        <v>0</v>
      </c>
      <c r="J327" s="116">
        <v>0</v>
      </c>
    </row>
    <row r="328" spans="1:10" x14ac:dyDescent="0.25">
      <c r="A328" s="114" t="s">
        <v>1057</v>
      </c>
      <c r="B328" s="114" t="str">
        <f>VLOOKUP(т1.1[[#This Row],[Наименование ОО]],[1]списки!$K$2:$K$89,1,FALSE)</f>
        <v>Серовский политехнический техникум</v>
      </c>
      <c r="C328" s="115" t="s">
        <v>664</v>
      </c>
      <c r="D328" s="115" t="s">
        <v>1059</v>
      </c>
      <c r="E328" s="115">
        <v>222</v>
      </c>
      <c r="F328" s="115">
        <v>63</v>
      </c>
      <c r="G328" s="115">
        <v>5</v>
      </c>
      <c r="H328" s="115">
        <v>120</v>
      </c>
      <c r="I328" s="115">
        <v>0</v>
      </c>
      <c r="J328" s="116">
        <v>0</v>
      </c>
    </row>
    <row r="329" spans="1:10" x14ac:dyDescent="0.25">
      <c r="A329" s="114" t="s">
        <v>1057</v>
      </c>
      <c r="B329" s="114" t="str">
        <f>VLOOKUP(т1.1[[#This Row],[Наименование ОО]],[1]списки!$K$2:$K$89,1,FALSE)</f>
        <v>Серовский политехнический техникум</v>
      </c>
      <c r="C329" s="115" t="s">
        <v>666</v>
      </c>
      <c r="D329" s="115" t="s">
        <v>1060</v>
      </c>
      <c r="E329" s="115">
        <v>174</v>
      </c>
      <c r="F329" s="115">
        <v>37</v>
      </c>
      <c r="G329" s="115">
        <v>7</v>
      </c>
      <c r="H329" s="115">
        <v>96</v>
      </c>
      <c r="I329" s="115">
        <v>0</v>
      </c>
      <c r="J329" s="116">
        <v>0</v>
      </c>
    </row>
    <row r="330" spans="1:10" x14ac:dyDescent="0.25">
      <c r="A330" s="114" t="s">
        <v>1057</v>
      </c>
      <c r="B330" s="114" t="str">
        <f>VLOOKUP(т1.1[[#This Row],[Наименование ОО]],[1]списки!$K$2:$K$89,1,FALSE)</f>
        <v>Серовский политехнический техникум</v>
      </c>
      <c r="C330" s="115" t="s">
        <v>668</v>
      </c>
      <c r="D330" s="115" t="s">
        <v>1061</v>
      </c>
      <c r="E330" s="115">
        <v>178</v>
      </c>
      <c r="F330" s="115">
        <v>41</v>
      </c>
      <c r="G330" s="115">
        <v>2</v>
      </c>
      <c r="H330" s="115">
        <v>103</v>
      </c>
      <c r="I330" s="115">
        <v>23</v>
      </c>
      <c r="J330" s="116">
        <v>0</v>
      </c>
    </row>
    <row r="331" spans="1:10" x14ac:dyDescent="0.25">
      <c r="A331" s="114" t="s">
        <v>1057</v>
      </c>
      <c r="B331" s="114" t="str">
        <f>VLOOKUP(т1.1[[#This Row],[Наименование ОО]],[1]списки!$K$2:$K$89,1,FALSE)</f>
        <v>Серовский политехнический техникум</v>
      </c>
      <c r="C331" s="115" t="s">
        <v>670</v>
      </c>
      <c r="D331" s="115" t="s">
        <v>1062</v>
      </c>
      <c r="E331" s="115">
        <v>135</v>
      </c>
      <c r="F331" s="115">
        <v>40</v>
      </c>
      <c r="G331" s="115">
        <v>3</v>
      </c>
      <c r="H331" s="115">
        <v>96</v>
      </c>
      <c r="I331" s="115">
        <v>40</v>
      </c>
      <c r="J331" s="116">
        <v>0</v>
      </c>
    </row>
    <row r="332" spans="1:10" x14ac:dyDescent="0.25">
      <c r="A332" s="114" t="s">
        <v>1063</v>
      </c>
      <c r="B332" s="114" t="str">
        <f>VLOOKUP(т1.1[[#This Row],[Наименование ОО]],[1]списки!$K$2:$K$89,1,FALSE)</f>
        <v>Серовский техникум сферы обслуживания и питания</v>
      </c>
      <c r="C332" s="115" t="s">
        <v>662</v>
      </c>
      <c r="D332" s="115" t="s">
        <v>1064</v>
      </c>
      <c r="E332" s="115">
        <v>91</v>
      </c>
      <c r="F332" s="115">
        <v>14</v>
      </c>
      <c r="G332" s="115">
        <v>7</v>
      </c>
      <c r="H332" s="115">
        <v>14</v>
      </c>
      <c r="I332" s="115">
        <v>0</v>
      </c>
      <c r="J332" s="116">
        <v>0</v>
      </c>
    </row>
    <row r="333" spans="1:10" x14ac:dyDescent="0.25">
      <c r="A333" s="114" t="s">
        <v>1063</v>
      </c>
      <c r="B333" s="114" t="str">
        <f>VLOOKUP(т1.1[[#This Row],[Наименование ОО]],[1]списки!$K$2:$K$89,1,FALSE)</f>
        <v>Серовский техникум сферы обслуживания и питания</v>
      </c>
      <c r="C333" s="115" t="s">
        <v>664</v>
      </c>
      <c r="D333" s="115" t="s">
        <v>1065</v>
      </c>
      <c r="E333" s="115">
        <v>86</v>
      </c>
      <c r="F333" s="115">
        <v>14</v>
      </c>
      <c r="G333" s="115">
        <v>19</v>
      </c>
      <c r="H333" s="115">
        <v>14</v>
      </c>
      <c r="I333" s="115">
        <v>0</v>
      </c>
      <c r="J333" s="116">
        <v>0</v>
      </c>
    </row>
    <row r="334" spans="1:10" x14ac:dyDescent="0.25">
      <c r="A334" s="114" t="s">
        <v>1063</v>
      </c>
      <c r="B334" s="114" t="str">
        <f>VLOOKUP(т1.1[[#This Row],[Наименование ОО]],[1]списки!$K$2:$K$89,1,FALSE)</f>
        <v>Серовский техникум сферы обслуживания и питания</v>
      </c>
      <c r="C334" s="115" t="s">
        <v>666</v>
      </c>
      <c r="D334" s="115" t="s">
        <v>1066</v>
      </c>
      <c r="E334" s="115">
        <v>82</v>
      </c>
      <c r="F334" s="115">
        <v>21</v>
      </c>
      <c r="G334" s="115">
        <v>10</v>
      </c>
      <c r="H334" s="115">
        <v>21</v>
      </c>
      <c r="I334" s="115">
        <v>0</v>
      </c>
      <c r="J334" s="116">
        <v>0</v>
      </c>
    </row>
    <row r="335" spans="1:10" x14ac:dyDescent="0.25">
      <c r="A335" s="114" t="s">
        <v>1063</v>
      </c>
      <c r="B335" s="114" t="str">
        <f>VLOOKUP(т1.1[[#This Row],[Наименование ОО]],[1]списки!$K$2:$K$89,1,FALSE)</f>
        <v>Серовский техникум сферы обслуживания и питания</v>
      </c>
      <c r="C335" s="115" t="s">
        <v>668</v>
      </c>
      <c r="D335" s="115" t="s">
        <v>1067</v>
      </c>
      <c r="E335" s="115">
        <v>113</v>
      </c>
      <c r="F335" s="115">
        <v>42</v>
      </c>
      <c r="G335" s="115">
        <v>13</v>
      </c>
      <c r="H335" s="115">
        <v>0</v>
      </c>
      <c r="I335" s="115">
        <v>18</v>
      </c>
      <c r="J335" s="116">
        <v>0</v>
      </c>
    </row>
    <row r="336" spans="1:10" x14ac:dyDescent="0.25">
      <c r="A336" s="114" t="s">
        <v>1063</v>
      </c>
      <c r="B336" s="114" t="str">
        <f>VLOOKUP(т1.1[[#This Row],[Наименование ОО]],[1]списки!$K$2:$K$89,1,FALSE)</f>
        <v>Серовский техникум сферы обслуживания и питания</v>
      </c>
      <c r="C336" s="115" t="s">
        <v>670</v>
      </c>
      <c r="D336" s="115" t="s">
        <v>1068</v>
      </c>
      <c r="E336" s="115">
        <v>86</v>
      </c>
      <c r="F336" s="115">
        <v>22</v>
      </c>
      <c r="G336" s="115">
        <v>10</v>
      </c>
      <c r="H336" s="115">
        <v>0</v>
      </c>
      <c r="I336" s="115">
        <v>5</v>
      </c>
      <c r="J336" s="116">
        <v>0</v>
      </c>
    </row>
    <row r="337" spans="1:10" x14ac:dyDescent="0.25">
      <c r="A337" s="114" t="s">
        <v>1069</v>
      </c>
      <c r="B337" s="114" t="str">
        <f>VLOOKUP(т1.1[[#This Row],[Наименование ОО]],[1]списки!$K$2:$K$89,1,FALSE)</f>
        <v>Слободотуринский аграрно-экономический техникум</v>
      </c>
      <c r="C337" s="115" t="s">
        <v>662</v>
      </c>
      <c r="D337" s="115" t="s">
        <v>1070</v>
      </c>
      <c r="E337" s="115">
        <v>73</v>
      </c>
      <c r="F337" s="115">
        <v>20</v>
      </c>
      <c r="G337" s="115">
        <v>2</v>
      </c>
      <c r="H337" s="115">
        <v>34</v>
      </c>
      <c r="I337" s="115">
        <v>0</v>
      </c>
      <c r="J337" s="116">
        <v>0</v>
      </c>
    </row>
    <row r="338" spans="1:10" x14ac:dyDescent="0.25">
      <c r="A338" s="114" t="s">
        <v>1069</v>
      </c>
      <c r="B338" s="114" t="str">
        <f>VLOOKUP(т1.1[[#This Row],[Наименование ОО]],[1]списки!$K$2:$K$89,1,FALSE)</f>
        <v>Слободотуринский аграрно-экономический техникум</v>
      </c>
      <c r="C338" s="115" t="s">
        <v>664</v>
      </c>
      <c r="D338" s="115" t="s">
        <v>1071</v>
      </c>
      <c r="E338" s="115">
        <v>161</v>
      </c>
      <c r="F338" s="115">
        <v>39</v>
      </c>
      <c r="G338" s="115">
        <v>4</v>
      </c>
      <c r="H338" s="115">
        <v>96</v>
      </c>
      <c r="I338" s="115">
        <v>0</v>
      </c>
      <c r="J338" s="116">
        <v>0</v>
      </c>
    </row>
    <row r="339" spans="1:10" x14ac:dyDescent="0.25">
      <c r="A339" s="114" t="s">
        <v>1069</v>
      </c>
      <c r="B339" s="114" t="str">
        <f>VLOOKUP(т1.1[[#This Row],[Наименование ОО]],[1]списки!$K$2:$K$89,1,FALSE)</f>
        <v>Слободотуринский аграрно-экономический техникум</v>
      </c>
      <c r="C339" s="115" t="s">
        <v>666</v>
      </c>
      <c r="D339" s="115" t="s">
        <v>1072</v>
      </c>
      <c r="E339" s="115">
        <v>69</v>
      </c>
      <c r="F339" s="115">
        <v>19</v>
      </c>
      <c r="G339" s="115">
        <v>5</v>
      </c>
      <c r="H339" s="115">
        <v>62</v>
      </c>
      <c r="I339" s="115">
        <v>43</v>
      </c>
      <c r="J339" s="116">
        <v>3</v>
      </c>
    </row>
    <row r="340" spans="1:10" x14ac:dyDescent="0.25">
      <c r="A340" s="114" t="s">
        <v>1069</v>
      </c>
      <c r="B340" s="114" t="str">
        <f>VLOOKUP(т1.1[[#This Row],[Наименование ОО]],[1]списки!$K$2:$K$89,1,FALSE)</f>
        <v>Слободотуринский аграрно-экономический техникум</v>
      </c>
      <c r="C340" s="115" t="s">
        <v>668</v>
      </c>
      <c r="D340" s="115" t="s">
        <v>1073</v>
      </c>
      <c r="E340" s="115">
        <v>113</v>
      </c>
      <c r="F340" s="115">
        <v>24</v>
      </c>
      <c r="G340" s="115">
        <v>7</v>
      </c>
      <c r="H340" s="115">
        <v>76</v>
      </c>
      <c r="I340" s="115">
        <v>35</v>
      </c>
      <c r="J340" s="116">
        <v>0</v>
      </c>
    </row>
    <row r="341" spans="1:10" x14ac:dyDescent="0.25">
      <c r="A341" s="114" t="s">
        <v>1069</v>
      </c>
      <c r="B341" s="114" t="str">
        <f>VLOOKUP(т1.1[[#This Row],[Наименование ОО]],[1]списки!$K$2:$K$89,1,FALSE)</f>
        <v>Слободотуринский аграрно-экономический техникум</v>
      </c>
      <c r="C341" s="115" t="s">
        <v>670</v>
      </c>
      <c r="D341" s="115" t="s">
        <v>1074</v>
      </c>
      <c r="E341" s="115">
        <v>99</v>
      </c>
      <c r="F341" s="115">
        <v>16</v>
      </c>
      <c r="G341" s="115">
        <v>5</v>
      </c>
      <c r="H341" s="115">
        <v>80</v>
      </c>
      <c r="I341" s="115">
        <v>12</v>
      </c>
      <c r="J341" s="116">
        <v>0</v>
      </c>
    </row>
    <row r="342" spans="1:10" x14ac:dyDescent="0.25">
      <c r="A342" s="114" t="s">
        <v>1075</v>
      </c>
      <c r="B342" s="114" t="str">
        <f>VLOOKUP(т1.1[[#This Row],[Наименование ОО]],[1]списки!$K$2:$K$89,1,FALSE)</f>
        <v>Социально-профессиональный техникум Строитель</v>
      </c>
      <c r="C342" s="115" t="s">
        <v>662</v>
      </c>
      <c r="D342" s="115" t="s">
        <v>1076</v>
      </c>
      <c r="E342" s="115">
        <v>55</v>
      </c>
      <c r="F342" s="115"/>
      <c r="G342" s="115">
        <v>3</v>
      </c>
      <c r="H342" s="115"/>
      <c r="I342" s="115"/>
      <c r="J342" s="116"/>
    </row>
    <row r="343" spans="1:10" x14ac:dyDescent="0.25">
      <c r="A343" s="114" t="s">
        <v>1075</v>
      </c>
      <c r="B343" s="114" t="str">
        <f>VLOOKUP(т1.1[[#This Row],[Наименование ОО]],[1]списки!$K$2:$K$89,1,FALSE)</f>
        <v>Социально-профессиональный техникум Строитель</v>
      </c>
      <c r="C343" s="115" t="s">
        <v>664</v>
      </c>
      <c r="D343" s="115" t="s">
        <v>1077</v>
      </c>
      <c r="E343" s="115">
        <v>64</v>
      </c>
      <c r="F343" s="115"/>
      <c r="G343" s="115">
        <v>4</v>
      </c>
      <c r="H343" s="115"/>
      <c r="I343" s="115"/>
      <c r="J343" s="116"/>
    </row>
    <row r="344" spans="1:10" x14ac:dyDescent="0.25">
      <c r="A344" s="114" t="s">
        <v>1075</v>
      </c>
      <c r="B344" s="114" t="str">
        <f>VLOOKUP(т1.1[[#This Row],[Наименование ОО]],[1]списки!$K$2:$K$89,1,FALSE)</f>
        <v>Социально-профессиональный техникум Строитель</v>
      </c>
      <c r="C344" s="115" t="s">
        <v>666</v>
      </c>
      <c r="D344" s="115" t="s">
        <v>1078</v>
      </c>
      <c r="E344" s="115">
        <v>80</v>
      </c>
      <c r="F344" s="115"/>
      <c r="G344" s="115">
        <v>10</v>
      </c>
      <c r="H344" s="115"/>
      <c r="I344" s="115"/>
      <c r="J344" s="116"/>
    </row>
    <row r="345" spans="1:10" x14ac:dyDescent="0.25">
      <c r="A345" s="114" t="s">
        <v>1075</v>
      </c>
      <c r="B345" s="114" t="str">
        <f>VLOOKUP(т1.1[[#This Row],[Наименование ОО]],[1]списки!$K$2:$K$89,1,FALSE)</f>
        <v>Социально-профессиональный техникум Строитель</v>
      </c>
      <c r="C345" s="115" t="s">
        <v>668</v>
      </c>
      <c r="D345" s="115" t="s">
        <v>1079</v>
      </c>
      <c r="E345" s="115">
        <v>72</v>
      </c>
      <c r="F345" s="115"/>
      <c r="G345" s="115">
        <v>6</v>
      </c>
      <c r="H345" s="115"/>
      <c r="I345" s="115"/>
      <c r="J345" s="116"/>
    </row>
    <row r="346" spans="1:10" x14ac:dyDescent="0.25">
      <c r="A346" s="114" t="s">
        <v>1075</v>
      </c>
      <c r="B346" s="114" t="str">
        <f>VLOOKUP(т1.1[[#This Row],[Наименование ОО]],[1]списки!$K$2:$K$89,1,FALSE)</f>
        <v>Социально-профессиональный техникум Строитель</v>
      </c>
      <c r="C346" s="115" t="s">
        <v>670</v>
      </c>
      <c r="D346" s="115" t="s">
        <v>1080</v>
      </c>
      <c r="E346" s="115">
        <v>73</v>
      </c>
      <c r="F346" s="115"/>
      <c r="G346" s="115">
        <v>6</v>
      </c>
      <c r="H346" s="115"/>
      <c r="I346" s="115"/>
      <c r="J346" s="116"/>
    </row>
    <row r="347" spans="1:10" x14ac:dyDescent="0.25">
      <c r="A347" s="114" t="s">
        <v>1081</v>
      </c>
      <c r="B347" s="114" t="str">
        <f>VLOOKUP(т1.1[[#This Row],[Наименование ОО]],[1]списки!$K$2:$K$89,1,FALSE)</f>
        <v>Сухоложский многопрофильный техникум</v>
      </c>
      <c r="C347" s="115" t="s">
        <v>662</v>
      </c>
      <c r="D347" s="115" t="s">
        <v>1082</v>
      </c>
      <c r="E347" s="115">
        <v>131</v>
      </c>
      <c r="F347" s="115">
        <v>0</v>
      </c>
      <c r="G347" s="115">
        <v>13</v>
      </c>
      <c r="H347" s="115">
        <v>25</v>
      </c>
      <c r="I347" s="115">
        <v>0</v>
      </c>
      <c r="J347" s="116">
        <v>0</v>
      </c>
    </row>
    <row r="348" spans="1:10" x14ac:dyDescent="0.25">
      <c r="A348" s="114" t="s">
        <v>1081</v>
      </c>
      <c r="B348" s="114" t="str">
        <f>VLOOKUP(т1.1[[#This Row],[Наименование ОО]],[1]списки!$K$2:$K$89,1,FALSE)</f>
        <v>Сухоложский многопрофильный техникум</v>
      </c>
      <c r="C348" s="115" t="s">
        <v>664</v>
      </c>
      <c r="D348" s="115" t="s">
        <v>1083</v>
      </c>
      <c r="E348" s="115">
        <v>155</v>
      </c>
      <c r="F348" s="115">
        <v>0</v>
      </c>
      <c r="G348" s="115">
        <v>14</v>
      </c>
      <c r="H348" s="115">
        <v>41</v>
      </c>
      <c r="I348" s="115">
        <v>0</v>
      </c>
      <c r="J348" s="116">
        <v>0</v>
      </c>
    </row>
    <row r="349" spans="1:10" x14ac:dyDescent="0.25">
      <c r="A349" s="114" t="s">
        <v>1081</v>
      </c>
      <c r="B349" s="114" t="str">
        <f>VLOOKUP(т1.1[[#This Row],[Наименование ОО]],[1]списки!$K$2:$K$89,1,FALSE)</f>
        <v>Сухоложский многопрофильный техникум</v>
      </c>
      <c r="C349" s="115" t="s">
        <v>666</v>
      </c>
      <c r="D349" s="115" t="s">
        <v>1084</v>
      </c>
      <c r="E349" s="115">
        <v>119</v>
      </c>
      <c r="F349" s="115">
        <v>0</v>
      </c>
      <c r="G349" s="115">
        <v>5</v>
      </c>
      <c r="H349" s="115">
        <v>19</v>
      </c>
      <c r="I349" s="115">
        <v>0</v>
      </c>
      <c r="J349" s="116">
        <v>0</v>
      </c>
    </row>
    <row r="350" spans="1:10" x14ac:dyDescent="0.25">
      <c r="A350" s="114" t="s">
        <v>1081</v>
      </c>
      <c r="B350" s="114" t="str">
        <f>VLOOKUP(т1.1[[#This Row],[Наименование ОО]],[1]списки!$K$2:$K$89,1,FALSE)</f>
        <v>Сухоложский многопрофильный техникум</v>
      </c>
      <c r="C350" s="115" t="s">
        <v>668</v>
      </c>
      <c r="D350" s="115" t="s">
        <v>1085</v>
      </c>
      <c r="E350" s="115">
        <v>136</v>
      </c>
      <c r="F350" s="115">
        <v>0</v>
      </c>
      <c r="G350" s="115">
        <v>7</v>
      </c>
      <c r="H350" s="115">
        <v>20</v>
      </c>
      <c r="I350" s="115">
        <v>20</v>
      </c>
      <c r="J350" s="116">
        <v>0</v>
      </c>
    </row>
    <row r="351" spans="1:10" ht="15.75" thickBot="1" x14ac:dyDescent="0.3">
      <c r="A351" s="114" t="s">
        <v>1081</v>
      </c>
      <c r="B351" s="114" t="str">
        <f>VLOOKUP(т1.1[[#This Row],[Наименование ОО]],[1]списки!$K$2:$K$89,1,FALSE)</f>
        <v>Сухоложский многопрофильный техникум</v>
      </c>
      <c r="C351" s="115" t="s">
        <v>670</v>
      </c>
      <c r="D351" s="115" t="s">
        <v>1086</v>
      </c>
      <c r="E351" s="115">
        <v>152</v>
      </c>
      <c r="F351" s="115">
        <v>0</v>
      </c>
      <c r="G351" s="115">
        <v>12</v>
      </c>
      <c r="H351" s="115">
        <v>18</v>
      </c>
      <c r="I351" s="115">
        <v>46</v>
      </c>
      <c r="J351" s="116">
        <v>0</v>
      </c>
    </row>
    <row r="352" spans="1:10" ht="15.75" thickBot="1" x14ac:dyDescent="0.3">
      <c r="A352" s="117" t="s">
        <v>1087</v>
      </c>
      <c r="B352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2" s="115" t="s">
        <v>662</v>
      </c>
      <c r="D352" s="115" t="s">
        <v>1088</v>
      </c>
      <c r="E352" s="115">
        <v>56</v>
      </c>
      <c r="F352" s="115">
        <v>0</v>
      </c>
      <c r="G352" s="115">
        <v>4</v>
      </c>
      <c r="H352" s="115">
        <v>0</v>
      </c>
      <c r="I352" s="115">
        <v>0</v>
      </c>
      <c r="J352" s="116">
        <v>0</v>
      </c>
    </row>
    <row r="353" spans="1:10" ht="15.75" thickBot="1" x14ac:dyDescent="0.3">
      <c r="A353" s="117" t="s">
        <v>1087</v>
      </c>
      <c r="B353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3" s="115" t="s">
        <v>664</v>
      </c>
      <c r="D353" s="115" t="s">
        <v>1089</v>
      </c>
      <c r="E353" s="115">
        <v>75</v>
      </c>
      <c r="F353" s="115">
        <v>0</v>
      </c>
      <c r="G353" s="115">
        <v>2</v>
      </c>
      <c r="H353" s="115">
        <v>0</v>
      </c>
      <c r="I353" s="115">
        <v>9</v>
      </c>
      <c r="J353" s="116">
        <v>0</v>
      </c>
    </row>
    <row r="354" spans="1:10" ht="15.75" thickBot="1" x14ac:dyDescent="0.3">
      <c r="A354" s="117" t="s">
        <v>1087</v>
      </c>
      <c r="B354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4" s="115" t="s">
        <v>666</v>
      </c>
      <c r="D354" s="115" t="s">
        <v>1090</v>
      </c>
      <c r="E354" s="115">
        <v>51</v>
      </c>
      <c r="F354" s="115">
        <v>0</v>
      </c>
      <c r="G354" s="115">
        <v>4</v>
      </c>
      <c r="H354" s="115">
        <v>0</v>
      </c>
      <c r="I354" s="115">
        <v>0</v>
      </c>
      <c r="J354" s="116">
        <v>0</v>
      </c>
    </row>
    <row r="355" spans="1:10" ht="15.75" thickBot="1" x14ac:dyDescent="0.3">
      <c r="A355" s="117" t="s">
        <v>1087</v>
      </c>
      <c r="B355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5" s="115" t="s">
        <v>668</v>
      </c>
      <c r="D355" s="115" t="s">
        <v>1091</v>
      </c>
      <c r="E355" s="115">
        <v>46</v>
      </c>
      <c r="F355" s="115">
        <v>0</v>
      </c>
      <c r="G355" s="115">
        <v>1</v>
      </c>
      <c r="H355" s="115">
        <v>0</v>
      </c>
      <c r="I355" s="115">
        <v>16</v>
      </c>
      <c r="J355" s="116">
        <v>0</v>
      </c>
    </row>
    <row r="356" spans="1:10" ht="15.75" thickBot="1" x14ac:dyDescent="0.3">
      <c r="A356" s="117" t="s">
        <v>1087</v>
      </c>
      <c r="B356" s="114" t="str">
        <f>VLOOKUP(т1.1[[#This Row],[Наименование ОО]],[1]списки!$K$2:$K$89,1,FALSE)</f>
        <v xml:space="preserve">Сысертский социально-экономический техникум Родник </v>
      </c>
      <c r="C356" s="115" t="s">
        <v>670</v>
      </c>
      <c r="D356" s="115" t="s">
        <v>1092</v>
      </c>
      <c r="E356" s="115">
        <v>75</v>
      </c>
      <c r="F356" s="115">
        <v>0</v>
      </c>
      <c r="G356" s="115">
        <v>6</v>
      </c>
      <c r="H356" s="115">
        <v>0</v>
      </c>
      <c r="I356" s="115">
        <v>9</v>
      </c>
      <c r="J356" s="116">
        <v>0</v>
      </c>
    </row>
    <row r="357" spans="1:10" ht="15.75" thickBot="1" x14ac:dyDescent="0.3">
      <c r="A357" s="117" t="s">
        <v>1093</v>
      </c>
      <c r="B357" s="114" t="str">
        <f>VLOOKUP(т1.1[[#This Row],[Наименование ОО]],[1]списки!$K$2:$K$89,1,FALSE)</f>
        <v>Тавдинский техникум им. А.А.Елохина</v>
      </c>
      <c r="C357" s="115" t="s">
        <v>662</v>
      </c>
      <c r="D357" s="115" t="s">
        <v>1094</v>
      </c>
      <c r="E357" s="115">
        <v>123</v>
      </c>
      <c r="F357" s="115">
        <v>0</v>
      </c>
      <c r="G357" s="115">
        <v>6</v>
      </c>
      <c r="H357" s="115">
        <v>81</v>
      </c>
      <c r="I357" s="115">
        <v>0</v>
      </c>
      <c r="J357" s="116">
        <v>0</v>
      </c>
    </row>
    <row r="358" spans="1:10" ht="15.75" thickBot="1" x14ac:dyDescent="0.3">
      <c r="A358" s="117" t="s">
        <v>1093</v>
      </c>
      <c r="B358" s="114" t="str">
        <f>VLOOKUP(т1.1[[#This Row],[Наименование ОО]],[1]списки!$K$2:$K$89,1,FALSE)</f>
        <v>Тавдинский техникум им. А.А.Елохина</v>
      </c>
      <c r="C358" s="115" t="s">
        <v>664</v>
      </c>
      <c r="D358" s="115" t="s">
        <v>1095</v>
      </c>
      <c r="E358" s="115">
        <v>149</v>
      </c>
      <c r="F358" s="115">
        <v>0</v>
      </c>
      <c r="G358" s="115">
        <v>5</v>
      </c>
      <c r="H358" s="115">
        <v>42</v>
      </c>
      <c r="I358" s="115">
        <v>0</v>
      </c>
      <c r="J358" s="116">
        <v>0</v>
      </c>
    </row>
    <row r="359" spans="1:10" ht="15.75" thickBot="1" x14ac:dyDescent="0.3">
      <c r="A359" s="117" t="s">
        <v>1093</v>
      </c>
      <c r="B359" s="114" t="str">
        <f>VLOOKUP(т1.1[[#This Row],[Наименование ОО]],[1]списки!$K$2:$K$89,1,FALSE)</f>
        <v>Тавдинский техникум им. А.А.Елохина</v>
      </c>
      <c r="C359" s="115" t="s">
        <v>666</v>
      </c>
      <c r="D359" s="115" t="s">
        <v>1096</v>
      </c>
      <c r="E359" s="115">
        <v>96</v>
      </c>
      <c r="F359" s="115">
        <v>0</v>
      </c>
      <c r="G359" s="115">
        <v>3</v>
      </c>
      <c r="H359" s="115">
        <v>52</v>
      </c>
      <c r="I359" s="115">
        <v>28</v>
      </c>
      <c r="J359" s="116">
        <v>2</v>
      </c>
    </row>
    <row r="360" spans="1:10" ht="15.75" thickBot="1" x14ac:dyDescent="0.3">
      <c r="A360" s="117" t="s">
        <v>1093</v>
      </c>
      <c r="B360" s="114" t="str">
        <f>VLOOKUP(т1.1[[#This Row],[Наименование ОО]],[1]списки!$K$2:$K$89,1,FALSE)</f>
        <v>Тавдинский техникум им. А.А.Елохина</v>
      </c>
      <c r="C360" s="115" t="s">
        <v>668</v>
      </c>
      <c r="D360" s="115" t="s">
        <v>1097</v>
      </c>
      <c r="E360" s="115">
        <v>158</v>
      </c>
      <c r="F360" s="115">
        <v>0</v>
      </c>
      <c r="G360" s="115">
        <v>3</v>
      </c>
      <c r="H360" s="115">
        <v>116</v>
      </c>
      <c r="I360" s="115">
        <v>99</v>
      </c>
      <c r="J360" s="116">
        <v>0</v>
      </c>
    </row>
    <row r="361" spans="1:10" ht="15.75" thickBot="1" x14ac:dyDescent="0.3">
      <c r="A361" s="117" t="s">
        <v>1093</v>
      </c>
      <c r="B361" s="114" t="str">
        <f>VLOOKUP(т1.1[[#This Row],[Наименование ОО]],[1]списки!$K$2:$K$89,1,FALSE)</f>
        <v>Тавдинский техникум им. А.А.Елохина</v>
      </c>
      <c r="C361" s="115" t="s">
        <v>670</v>
      </c>
      <c r="D361" s="115" t="s">
        <v>1098</v>
      </c>
      <c r="E361" s="115">
        <v>102</v>
      </c>
      <c r="F361" s="115">
        <v>0</v>
      </c>
      <c r="G361" s="115">
        <v>5</v>
      </c>
      <c r="H361" s="115">
        <v>102</v>
      </c>
      <c r="I361" s="115">
        <v>79</v>
      </c>
      <c r="J361" s="116">
        <v>0</v>
      </c>
    </row>
    <row r="362" spans="1:10" ht="15.75" thickBot="1" x14ac:dyDescent="0.3">
      <c r="A362" s="117" t="s">
        <v>1099</v>
      </c>
      <c r="B362" s="114" t="str">
        <f>VLOOKUP(т1.1[[#This Row],[Наименование ОО]],[1]списки!$K$2:$K$89,1,FALSE)</f>
        <v>Талицкий лесотехнический колледж им. Н.И. Кузнецова</v>
      </c>
      <c r="C362" s="115" t="s">
        <v>670</v>
      </c>
      <c r="D362" s="115" t="s">
        <v>1100</v>
      </c>
      <c r="E362" s="115">
        <v>365</v>
      </c>
      <c r="F362" s="115">
        <v>65</v>
      </c>
      <c r="G362" s="115">
        <v>57</v>
      </c>
      <c r="H362" s="115">
        <v>203</v>
      </c>
      <c r="I362" s="115">
        <v>199</v>
      </c>
      <c r="J362" s="116">
        <v>0</v>
      </c>
    </row>
    <row r="363" spans="1:10" ht="15.75" thickBot="1" x14ac:dyDescent="0.3">
      <c r="A363" s="117" t="s">
        <v>1099</v>
      </c>
      <c r="B363" s="114" t="str">
        <f>VLOOKUP(т1.1[[#This Row],[Наименование ОО]],[1]списки!$K$2:$K$89,1,FALSE)</f>
        <v>Талицкий лесотехнический колледж им. Н.И. Кузнецова</v>
      </c>
      <c r="C363" s="115" t="s">
        <v>662</v>
      </c>
      <c r="D363" s="115" t="s">
        <v>1101</v>
      </c>
      <c r="E363" s="115">
        <v>230</v>
      </c>
      <c r="F363" s="115">
        <v>0</v>
      </c>
      <c r="G363" s="115">
        <v>55</v>
      </c>
      <c r="H363" s="115">
        <v>0</v>
      </c>
      <c r="I363" s="115">
        <v>0</v>
      </c>
      <c r="J363" s="116">
        <v>0</v>
      </c>
    </row>
    <row r="364" spans="1:10" ht="15.75" thickBot="1" x14ac:dyDescent="0.3">
      <c r="A364" s="117" t="s">
        <v>1099</v>
      </c>
      <c r="B364" s="114" t="str">
        <f>VLOOKUP(т1.1[[#This Row],[Наименование ОО]],[1]списки!$K$2:$K$89,1,FALSE)</f>
        <v>Талицкий лесотехнический колледж им. Н.И. Кузнецова</v>
      </c>
      <c r="C364" s="115" t="s">
        <v>664</v>
      </c>
      <c r="D364" s="115" t="s">
        <v>1102</v>
      </c>
      <c r="E364" s="115">
        <v>248</v>
      </c>
      <c r="F364" s="115">
        <v>0</v>
      </c>
      <c r="G364" s="115">
        <v>52</v>
      </c>
      <c r="H364" s="115">
        <v>0</v>
      </c>
      <c r="I364" s="115">
        <v>0</v>
      </c>
      <c r="J364" s="116">
        <v>0</v>
      </c>
    </row>
    <row r="365" spans="1:10" ht="15.75" thickBot="1" x14ac:dyDescent="0.3">
      <c r="A365" s="117" t="s">
        <v>1099</v>
      </c>
      <c r="B365" s="114" t="str">
        <f>VLOOKUP(т1.1[[#This Row],[Наименование ОО]],[1]списки!$K$2:$K$89,1,FALSE)</f>
        <v>Талицкий лесотехнический колледж им. Н.И. Кузнецова</v>
      </c>
      <c r="C365" s="115" t="s">
        <v>666</v>
      </c>
      <c r="D365" s="115" t="s">
        <v>1103</v>
      </c>
      <c r="E365" s="115">
        <v>185</v>
      </c>
      <c r="F365" s="115">
        <v>0</v>
      </c>
      <c r="G365" s="115">
        <v>46</v>
      </c>
      <c r="H365" s="115">
        <v>0</v>
      </c>
      <c r="I365" s="115">
        <v>0</v>
      </c>
      <c r="J365" s="116">
        <v>0</v>
      </c>
    </row>
    <row r="366" spans="1:10" ht="15.75" thickBot="1" x14ac:dyDescent="0.3">
      <c r="A366" s="117" t="s">
        <v>1099</v>
      </c>
      <c r="B366" s="114" t="str">
        <f>VLOOKUP(т1.1[[#This Row],[Наименование ОО]],[1]списки!$K$2:$K$89,1,FALSE)</f>
        <v>Талицкий лесотехнический колледж им. Н.И. Кузнецова</v>
      </c>
      <c r="C366" s="115" t="s">
        <v>668</v>
      </c>
      <c r="D366" s="115" t="s">
        <v>1104</v>
      </c>
      <c r="E366" s="115">
        <v>320</v>
      </c>
      <c r="F366" s="115">
        <v>0</v>
      </c>
      <c r="G366" s="115">
        <v>63</v>
      </c>
      <c r="H366" s="115">
        <v>75</v>
      </c>
      <c r="I366" s="115">
        <v>75</v>
      </c>
      <c r="J366" s="116">
        <v>0</v>
      </c>
    </row>
    <row r="367" spans="1:10" x14ac:dyDescent="0.25">
      <c r="A367" s="114" t="s">
        <v>1105</v>
      </c>
      <c r="B367" s="114" t="str">
        <f>VLOOKUP(т1.1[[#This Row],[Наименование ОО]],[1]списки!$K$2:$K$89,1,FALSE)</f>
        <v>Техникум индустрии питания и услуг Кулинар</v>
      </c>
      <c r="C367" s="115" t="s">
        <v>662</v>
      </c>
      <c r="D367" s="115" t="s">
        <v>1106</v>
      </c>
      <c r="E367" s="115">
        <v>179</v>
      </c>
      <c r="F367" s="115">
        <v>0</v>
      </c>
      <c r="G367" s="115">
        <v>20</v>
      </c>
      <c r="H367" s="115">
        <v>0</v>
      </c>
      <c r="I367" s="115">
        <v>6</v>
      </c>
      <c r="J367" s="116">
        <v>6</v>
      </c>
    </row>
    <row r="368" spans="1:10" x14ac:dyDescent="0.25">
      <c r="A368" s="114" t="s">
        <v>1105</v>
      </c>
      <c r="B368" s="114" t="str">
        <f>VLOOKUP(т1.1[[#This Row],[Наименование ОО]],[1]списки!$K$2:$K$89,1,FALSE)</f>
        <v>Техникум индустрии питания и услуг Кулинар</v>
      </c>
      <c r="C368" s="115" t="s">
        <v>664</v>
      </c>
      <c r="D368" s="115" t="s">
        <v>1107</v>
      </c>
      <c r="E368" s="115">
        <v>262</v>
      </c>
      <c r="F368" s="115">
        <v>0</v>
      </c>
      <c r="G368" s="115">
        <v>38</v>
      </c>
      <c r="H368" s="115">
        <v>0</v>
      </c>
      <c r="I368" s="115">
        <v>12</v>
      </c>
      <c r="J368" s="116">
        <v>12</v>
      </c>
    </row>
    <row r="369" spans="1:10" x14ac:dyDescent="0.25">
      <c r="A369" s="114" t="s">
        <v>1105</v>
      </c>
      <c r="B369" s="114" t="str">
        <f>VLOOKUP(т1.1[[#This Row],[Наименование ОО]],[1]списки!$K$2:$K$89,1,FALSE)</f>
        <v>Техникум индустрии питания и услуг Кулинар</v>
      </c>
      <c r="C369" s="115" t="s">
        <v>666</v>
      </c>
      <c r="D369" s="115" t="s">
        <v>1108</v>
      </c>
      <c r="E369" s="115">
        <v>144</v>
      </c>
      <c r="F369" s="115">
        <v>0</v>
      </c>
      <c r="G369" s="115">
        <v>18</v>
      </c>
      <c r="H369" s="115">
        <v>19</v>
      </c>
      <c r="I369" s="115">
        <v>19</v>
      </c>
      <c r="J369" s="116">
        <v>19</v>
      </c>
    </row>
    <row r="370" spans="1:10" x14ac:dyDescent="0.25">
      <c r="A370" s="114" t="s">
        <v>1105</v>
      </c>
      <c r="B370" s="114" t="str">
        <f>VLOOKUP(т1.1[[#This Row],[Наименование ОО]],[1]списки!$K$2:$K$89,1,FALSE)</f>
        <v>Техникум индустрии питания и услуг Кулинар</v>
      </c>
      <c r="C370" s="115" t="s">
        <v>668</v>
      </c>
      <c r="D370" s="115" t="s">
        <v>1109</v>
      </c>
      <c r="E370" s="115">
        <v>270</v>
      </c>
      <c r="F370" s="115">
        <v>0</v>
      </c>
      <c r="G370" s="115">
        <v>19</v>
      </c>
      <c r="H370" s="115">
        <v>53</v>
      </c>
      <c r="I370" s="115">
        <v>90</v>
      </c>
      <c r="J370" s="116">
        <v>90</v>
      </c>
    </row>
    <row r="371" spans="1:10" x14ac:dyDescent="0.25">
      <c r="A371" s="114" t="s">
        <v>1105</v>
      </c>
      <c r="B371" s="114" t="str">
        <f>VLOOKUP(т1.1[[#This Row],[Наименование ОО]],[1]списки!$K$2:$K$89,1,FALSE)</f>
        <v>Техникум индустрии питания и услуг Кулинар</v>
      </c>
      <c r="C371" s="115" t="s">
        <v>670</v>
      </c>
      <c r="D371" s="115" t="s">
        <v>1110</v>
      </c>
      <c r="E371" s="115">
        <v>277</v>
      </c>
      <c r="F371" s="115">
        <v>0</v>
      </c>
      <c r="G371" s="115">
        <v>37</v>
      </c>
      <c r="H371" s="115">
        <v>169</v>
      </c>
      <c r="I371" s="115">
        <v>192</v>
      </c>
      <c r="J371" s="116">
        <v>171</v>
      </c>
    </row>
    <row r="372" spans="1:10" x14ac:dyDescent="0.25">
      <c r="A372" s="114" t="s">
        <v>1111</v>
      </c>
      <c r="B372" s="114" t="str">
        <f>VLOOKUP(т1.1[[#This Row],[Наименование ОО]],[1]списки!$K$2:$K$89,1,FALSE)</f>
        <v>Туринский многопрофильный техникум</v>
      </c>
      <c r="C372" s="115" t="s">
        <v>662</v>
      </c>
      <c r="D372" s="115" t="s">
        <v>1112</v>
      </c>
      <c r="E372" s="115">
        <v>130</v>
      </c>
      <c r="F372" s="115">
        <v>0</v>
      </c>
      <c r="G372" s="115">
        <v>14</v>
      </c>
      <c r="H372" s="115">
        <v>22</v>
      </c>
      <c r="I372" s="115">
        <v>0</v>
      </c>
      <c r="J372" s="116">
        <v>0</v>
      </c>
    </row>
    <row r="373" spans="1:10" x14ac:dyDescent="0.25">
      <c r="A373" s="114" t="s">
        <v>1111</v>
      </c>
      <c r="B373" s="114" t="str">
        <f>VLOOKUP(т1.1[[#This Row],[Наименование ОО]],[1]списки!$K$2:$K$89,1,FALSE)</f>
        <v>Туринский многопрофильный техникум</v>
      </c>
      <c r="C373" s="115" t="s">
        <v>664</v>
      </c>
      <c r="D373" s="115" t="s">
        <v>1113</v>
      </c>
      <c r="E373" s="115">
        <v>139</v>
      </c>
      <c r="F373" s="115">
        <v>0</v>
      </c>
      <c r="G373" s="115">
        <v>14</v>
      </c>
      <c r="H373" s="115">
        <v>20</v>
      </c>
      <c r="I373" s="115">
        <v>0</v>
      </c>
      <c r="J373" s="116">
        <v>0</v>
      </c>
    </row>
    <row r="374" spans="1:10" x14ac:dyDescent="0.25">
      <c r="A374" s="114" t="s">
        <v>1111</v>
      </c>
      <c r="B374" s="114" t="str">
        <f>VLOOKUP(т1.1[[#This Row],[Наименование ОО]],[1]списки!$K$2:$K$89,1,FALSE)</f>
        <v>Туринский многопрофильный техникум</v>
      </c>
      <c r="C374" s="115" t="s">
        <v>666</v>
      </c>
      <c r="D374" s="115" t="s">
        <v>1114</v>
      </c>
      <c r="E374" s="115">
        <v>78</v>
      </c>
      <c r="F374" s="115">
        <v>0</v>
      </c>
      <c r="G374" s="115">
        <v>7</v>
      </c>
      <c r="H374" s="115">
        <v>22</v>
      </c>
      <c r="I374" s="115">
        <v>0</v>
      </c>
      <c r="J374" s="116">
        <v>0</v>
      </c>
    </row>
    <row r="375" spans="1:10" x14ac:dyDescent="0.25">
      <c r="A375" s="114" t="s">
        <v>1111</v>
      </c>
      <c r="B375" s="114" t="str">
        <f>VLOOKUP(т1.1[[#This Row],[Наименование ОО]],[1]списки!$K$2:$K$89,1,FALSE)</f>
        <v>Туринский многопрофильный техникум</v>
      </c>
      <c r="C375" s="115" t="s">
        <v>668</v>
      </c>
      <c r="D375" s="115" t="s">
        <v>1115</v>
      </c>
      <c r="E375" s="115">
        <v>112</v>
      </c>
      <c r="F375" s="115">
        <v>0</v>
      </c>
      <c r="G375" s="115">
        <v>4</v>
      </c>
      <c r="H375" s="115">
        <v>0</v>
      </c>
      <c r="I375" s="115">
        <v>0</v>
      </c>
      <c r="J375" s="116">
        <v>0</v>
      </c>
    </row>
    <row r="376" spans="1:10" ht="15.75" thickBot="1" x14ac:dyDescent="0.3">
      <c r="A376" s="114" t="s">
        <v>1111</v>
      </c>
      <c r="B376" s="114" t="str">
        <f>VLOOKUP(т1.1[[#This Row],[Наименование ОО]],[1]списки!$K$2:$K$89,1,FALSE)</f>
        <v>Туринский многопрофильный техникум</v>
      </c>
      <c r="C376" s="115" t="s">
        <v>670</v>
      </c>
      <c r="D376" s="115" t="s">
        <v>1116</v>
      </c>
      <c r="E376" s="115">
        <v>107</v>
      </c>
      <c r="F376" s="115">
        <v>0</v>
      </c>
      <c r="G376" s="115">
        <v>9</v>
      </c>
      <c r="H376" s="115">
        <v>0</v>
      </c>
      <c r="I376" s="115">
        <v>0</v>
      </c>
      <c r="J376" s="116">
        <v>0</v>
      </c>
    </row>
    <row r="377" spans="1:10" ht="15.75" thickBot="1" x14ac:dyDescent="0.3">
      <c r="A377" s="117" t="s">
        <v>1117</v>
      </c>
      <c r="B377" s="114" t="str">
        <f>VLOOKUP(т1.1[[#This Row],[Наименование ОО]],[1]списки!$K$2:$K$89,1,FALSE)</f>
        <v>Уральский государственный колледж имени И.И. Ползунова</v>
      </c>
      <c r="C377" s="115" t="s">
        <v>670</v>
      </c>
      <c r="D377" s="115" t="s">
        <v>1118</v>
      </c>
      <c r="E377" s="115">
        <v>1034</v>
      </c>
      <c r="F377" s="115">
        <v>266</v>
      </c>
      <c r="G377" s="115">
        <v>217</v>
      </c>
      <c r="H377" s="115">
        <v>63</v>
      </c>
      <c r="I377" s="115">
        <v>328</v>
      </c>
      <c r="J377" s="116">
        <v>0</v>
      </c>
    </row>
    <row r="378" spans="1:10" ht="15.75" thickBot="1" x14ac:dyDescent="0.3">
      <c r="A378" s="117" t="s">
        <v>1117</v>
      </c>
      <c r="B378" s="114" t="str">
        <f>VLOOKUP(т1.1[[#This Row],[Наименование ОО]],[1]списки!$K$2:$K$89,1,FALSE)</f>
        <v>Уральский государственный колледж имени И.И. Ползунова</v>
      </c>
      <c r="C378" s="115" t="s">
        <v>662</v>
      </c>
      <c r="D378" s="115" t="s">
        <v>1119</v>
      </c>
      <c r="E378" s="115">
        <v>984</v>
      </c>
      <c r="F378" s="115">
        <v>165</v>
      </c>
      <c r="G378" s="115">
        <v>201</v>
      </c>
      <c r="H378" s="115">
        <v>0</v>
      </c>
      <c r="I378" s="115">
        <v>0</v>
      </c>
      <c r="J378" s="116">
        <v>0</v>
      </c>
    </row>
    <row r="379" spans="1:10" ht="15.75" thickBot="1" x14ac:dyDescent="0.3">
      <c r="A379" s="117" t="s">
        <v>1117</v>
      </c>
      <c r="B379" s="114" t="str">
        <f>VLOOKUP(т1.1[[#This Row],[Наименование ОО]],[1]списки!$K$2:$K$89,1,FALSE)</f>
        <v>Уральский государственный колледж имени И.И. Ползунова</v>
      </c>
      <c r="C379" s="115" t="s">
        <v>664</v>
      </c>
      <c r="D379" s="115" t="s">
        <v>1120</v>
      </c>
      <c r="E379" s="115">
        <v>990</v>
      </c>
      <c r="F379" s="115">
        <v>170</v>
      </c>
      <c r="G379" s="115">
        <v>212</v>
      </c>
      <c r="H379" s="115">
        <v>0</v>
      </c>
      <c r="I379" s="115">
        <v>0</v>
      </c>
      <c r="J379" s="116">
        <v>0</v>
      </c>
    </row>
    <row r="380" spans="1:10" ht="15.75" thickBot="1" x14ac:dyDescent="0.3">
      <c r="A380" s="117" t="s">
        <v>1117</v>
      </c>
      <c r="B380" s="114" t="str">
        <f>VLOOKUP(т1.1[[#This Row],[Наименование ОО]],[1]списки!$K$2:$K$89,1,FALSE)</f>
        <v>Уральский государственный колледж имени И.И. Ползунова</v>
      </c>
      <c r="C380" s="115" t="s">
        <v>666</v>
      </c>
      <c r="D380" s="115" t="s">
        <v>1121</v>
      </c>
      <c r="E380" s="115">
        <v>1045</v>
      </c>
      <c r="F380" s="115">
        <v>173</v>
      </c>
      <c r="G380" s="115">
        <v>221</v>
      </c>
      <c r="H380" s="115">
        <v>0</v>
      </c>
      <c r="I380" s="115">
        <v>0</v>
      </c>
      <c r="J380" s="116">
        <v>0</v>
      </c>
    </row>
    <row r="381" spans="1:10" ht="15.75" thickBot="1" x14ac:dyDescent="0.3">
      <c r="A381" s="117" t="s">
        <v>1117</v>
      </c>
      <c r="B381" s="114" t="str">
        <f>VLOOKUP(т1.1[[#This Row],[Наименование ОО]],[1]списки!$K$2:$K$89,1,FALSE)</f>
        <v>Уральский государственный колледж имени И.И. Ползунова</v>
      </c>
      <c r="C381" s="115" t="s">
        <v>668</v>
      </c>
      <c r="D381" s="115" t="s">
        <v>1122</v>
      </c>
      <c r="E381" s="115">
        <v>1016</v>
      </c>
      <c r="F381" s="115">
        <v>171</v>
      </c>
      <c r="G381" s="115">
        <v>188</v>
      </c>
      <c r="H381" s="115">
        <v>14</v>
      </c>
      <c r="I381" s="115">
        <v>82</v>
      </c>
      <c r="J381" s="116">
        <v>0</v>
      </c>
    </row>
    <row r="382" spans="1:10" ht="15.75" thickBot="1" x14ac:dyDescent="0.3">
      <c r="A382" s="117" t="s">
        <v>1123</v>
      </c>
      <c r="B382" s="114" t="str">
        <f>VLOOKUP(т1.1[[#This Row],[Наименование ОО]],[1]списки!$K$2:$K$89,1,FALSE)</f>
        <v>Уральский горнозаводской колледж имени Демидовых</v>
      </c>
      <c r="C382" s="115" t="s">
        <v>662</v>
      </c>
      <c r="D382" s="115" t="s">
        <v>1124</v>
      </c>
      <c r="E382" s="115">
        <v>117</v>
      </c>
      <c r="F382" s="115">
        <v>21</v>
      </c>
      <c r="G382" s="115">
        <v>3</v>
      </c>
      <c r="H382" s="115">
        <v>0</v>
      </c>
      <c r="I382" s="115">
        <v>0</v>
      </c>
      <c r="J382" s="116">
        <v>0</v>
      </c>
    </row>
    <row r="383" spans="1:10" ht="15.75" thickBot="1" x14ac:dyDescent="0.3">
      <c r="A383" s="117" t="s">
        <v>1123</v>
      </c>
      <c r="B383" s="114" t="str">
        <f>VLOOKUP(т1.1[[#This Row],[Наименование ОО]],[1]списки!$K$2:$K$89,1,FALSE)</f>
        <v>Уральский горнозаводской колледж имени Демидовых</v>
      </c>
      <c r="C383" s="115" t="s">
        <v>664</v>
      </c>
      <c r="D383" s="115" t="s">
        <v>1125</v>
      </c>
      <c r="E383" s="115">
        <v>144</v>
      </c>
      <c r="F383" s="115">
        <v>27</v>
      </c>
      <c r="G383" s="115">
        <v>10</v>
      </c>
      <c r="H383" s="115">
        <v>0</v>
      </c>
      <c r="I383" s="115">
        <v>0</v>
      </c>
      <c r="J383" s="116">
        <v>0</v>
      </c>
    </row>
    <row r="384" spans="1:10" ht="15.75" thickBot="1" x14ac:dyDescent="0.3">
      <c r="A384" s="117" t="s">
        <v>1123</v>
      </c>
      <c r="B384" s="114" t="str">
        <f>VLOOKUP(т1.1[[#This Row],[Наименование ОО]],[1]списки!$K$2:$K$89,1,FALSE)</f>
        <v>Уральский горнозаводской колледж имени Демидовых</v>
      </c>
      <c r="C384" s="115" t="s">
        <v>666</v>
      </c>
      <c r="D384" s="115" t="s">
        <v>1126</v>
      </c>
      <c r="E384" s="115">
        <v>140</v>
      </c>
      <c r="F384" s="115">
        <v>24</v>
      </c>
      <c r="G384" s="115">
        <v>7</v>
      </c>
      <c r="H384" s="115">
        <v>0</v>
      </c>
      <c r="I384" s="115">
        <v>0</v>
      </c>
      <c r="J384" s="116">
        <v>0</v>
      </c>
    </row>
    <row r="385" spans="1:10" ht="15.75" thickBot="1" x14ac:dyDescent="0.3">
      <c r="A385" s="117" t="s">
        <v>1123</v>
      </c>
      <c r="B385" s="114" t="str">
        <f>VLOOKUP(т1.1[[#This Row],[Наименование ОО]],[1]списки!$K$2:$K$89,1,FALSE)</f>
        <v>Уральский горнозаводской колледж имени Демидовых</v>
      </c>
      <c r="C385" s="115" t="s">
        <v>668</v>
      </c>
      <c r="D385" s="115" t="s">
        <v>1127</v>
      </c>
      <c r="E385" s="115">
        <v>111</v>
      </c>
      <c r="F385" s="115">
        <v>5</v>
      </c>
      <c r="G385" s="115">
        <v>3</v>
      </c>
      <c r="H385" s="115">
        <v>0</v>
      </c>
      <c r="I385" s="115">
        <v>5</v>
      </c>
      <c r="J385" s="116">
        <v>0</v>
      </c>
    </row>
    <row r="386" spans="1:10" ht="15.75" thickBot="1" x14ac:dyDescent="0.3">
      <c r="A386" s="117" t="s">
        <v>1123</v>
      </c>
      <c r="B386" s="114" t="str">
        <f>VLOOKUP(т1.1[[#This Row],[Наименование ОО]],[1]списки!$K$2:$K$89,1,FALSE)</f>
        <v>Уральский горнозаводской колледж имени Демидовых</v>
      </c>
      <c r="C386" s="115" t="s">
        <v>670</v>
      </c>
      <c r="D386" s="115" t="s">
        <v>1128</v>
      </c>
      <c r="E386" s="115">
        <v>128</v>
      </c>
      <c r="F386" s="115">
        <v>20</v>
      </c>
      <c r="G386" s="115">
        <v>2</v>
      </c>
      <c r="H386" s="115">
        <v>0</v>
      </c>
      <c r="I386" s="115">
        <v>37</v>
      </c>
      <c r="J386" s="116">
        <v>0</v>
      </c>
    </row>
    <row r="387" spans="1:10" x14ac:dyDescent="0.25">
      <c r="A387" s="114" t="s">
        <v>1129</v>
      </c>
      <c r="B387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87" s="115" t="s">
        <v>662</v>
      </c>
      <c r="D387" s="115" t="s">
        <v>1130</v>
      </c>
      <c r="E387" s="115">
        <v>313</v>
      </c>
      <c r="F387" s="115">
        <v>0</v>
      </c>
      <c r="G387" s="115">
        <v>56</v>
      </c>
      <c r="H387" s="115">
        <v>118</v>
      </c>
      <c r="I387" s="115">
        <v>25</v>
      </c>
      <c r="J387" s="116">
        <v>15</v>
      </c>
    </row>
    <row r="388" spans="1:10" x14ac:dyDescent="0.25">
      <c r="A388" s="114" t="s">
        <v>1129</v>
      </c>
      <c r="B388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88" s="115" t="s">
        <v>664</v>
      </c>
      <c r="D388" s="115" t="s">
        <v>1131</v>
      </c>
      <c r="E388" s="115">
        <v>207</v>
      </c>
      <c r="F388" s="115">
        <v>0</v>
      </c>
      <c r="G388" s="115">
        <v>52</v>
      </c>
      <c r="H388" s="115">
        <v>71</v>
      </c>
      <c r="I388" s="115">
        <v>27</v>
      </c>
      <c r="J388" s="116">
        <v>27</v>
      </c>
    </row>
    <row r="389" spans="1:10" x14ac:dyDescent="0.25">
      <c r="A389" s="114" t="s">
        <v>1129</v>
      </c>
      <c r="B389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89" s="115" t="s">
        <v>666</v>
      </c>
      <c r="D389" s="115" t="s">
        <v>1132</v>
      </c>
      <c r="E389" s="115">
        <v>209</v>
      </c>
      <c r="F389" s="115">
        <v>0</v>
      </c>
      <c r="G389" s="115">
        <v>49</v>
      </c>
      <c r="H389" s="115">
        <v>94</v>
      </c>
      <c r="I389" s="115">
        <v>22</v>
      </c>
      <c r="J389" s="116">
        <v>28</v>
      </c>
    </row>
    <row r="390" spans="1:10" x14ac:dyDescent="0.25">
      <c r="A390" s="114" t="s">
        <v>1129</v>
      </c>
      <c r="B390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90" s="115" t="s">
        <v>668</v>
      </c>
      <c r="D390" s="115" t="s">
        <v>1133</v>
      </c>
      <c r="E390" s="115">
        <v>188</v>
      </c>
      <c r="F390" s="115">
        <v>0</v>
      </c>
      <c r="G390" s="115">
        <v>46</v>
      </c>
      <c r="H390" s="115">
        <v>66</v>
      </c>
      <c r="I390" s="115">
        <v>67</v>
      </c>
      <c r="J390" s="116">
        <v>29</v>
      </c>
    </row>
    <row r="391" spans="1:10" x14ac:dyDescent="0.25">
      <c r="A391" s="114" t="s">
        <v>1129</v>
      </c>
      <c r="B391" s="114" t="str">
        <f>VLOOKUP(т1.1[[#This Row],[Наименование ОО]],[1]списки!$K$2:$K$89,1,FALSE)</f>
        <v xml:space="preserve">Уральский колледж бизнеса, управления и технологии красоты </v>
      </c>
      <c r="C391" s="115" t="s">
        <v>670</v>
      </c>
      <c r="D391" s="115" t="s">
        <v>1134</v>
      </c>
      <c r="E391" s="115">
        <v>199</v>
      </c>
      <c r="F391" s="115">
        <v>0</v>
      </c>
      <c r="G391" s="115">
        <v>31</v>
      </c>
      <c r="H391" s="115">
        <v>56</v>
      </c>
      <c r="I391" s="115">
        <v>58</v>
      </c>
      <c r="J391" s="116">
        <v>39</v>
      </c>
    </row>
    <row r="392" spans="1:10" x14ac:dyDescent="0.25">
      <c r="A392" s="114" t="s">
        <v>1135</v>
      </c>
      <c r="B392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2" s="115" t="s">
        <v>662</v>
      </c>
      <c r="D392" s="115" t="s">
        <v>1136</v>
      </c>
      <c r="E392" s="115">
        <v>504</v>
      </c>
      <c r="F392" s="115">
        <v>57</v>
      </c>
      <c r="G392" s="115">
        <v>76</v>
      </c>
      <c r="H392" s="115">
        <v>47</v>
      </c>
      <c r="I392" s="115">
        <v>253</v>
      </c>
      <c r="J392" s="116">
        <v>0</v>
      </c>
    </row>
    <row r="393" spans="1:10" x14ac:dyDescent="0.25">
      <c r="A393" s="114" t="s">
        <v>1135</v>
      </c>
      <c r="B393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3" s="115" t="s">
        <v>664</v>
      </c>
      <c r="D393" s="115" t="s">
        <v>1137</v>
      </c>
      <c r="E393" s="115">
        <v>434</v>
      </c>
      <c r="F393" s="115">
        <v>37</v>
      </c>
      <c r="G393" s="115">
        <v>75</v>
      </c>
      <c r="H393" s="115">
        <v>44</v>
      </c>
      <c r="I393" s="115">
        <v>287</v>
      </c>
      <c r="J393" s="116">
        <v>25</v>
      </c>
    </row>
    <row r="394" spans="1:10" x14ac:dyDescent="0.25">
      <c r="A394" s="114" t="s">
        <v>1135</v>
      </c>
      <c r="B394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4" s="115" t="s">
        <v>666</v>
      </c>
      <c r="D394" s="115" t="s">
        <v>1138</v>
      </c>
      <c r="E394" s="115">
        <v>452</v>
      </c>
      <c r="F394" s="115">
        <v>0</v>
      </c>
      <c r="G394" s="115">
        <v>71</v>
      </c>
      <c r="H394" s="115">
        <v>45</v>
      </c>
      <c r="I394" s="115">
        <v>336</v>
      </c>
      <c r="J394" s="116">
        <v>15</v>
      </c>
    </row>
    <row r="395" spans="1:10" x14ac:dyDescent="0.25">
      <c r="A395" s="114" t="s">
        <v>1135</v>
      </c>
      <c r="B395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5" s="115" t="s">
        <v>668</v>
      </c>
      <c r="D395" s="115" t="s">
        <v>1139</v>
      </c>
      <c r="E395" s="115">
        <v>447</v>
      </c>
      <c r="F395" s="115">
        <v>0</v>
      </c>
      <c r="G395" s="115">
        <v>62</v>
      </c>
      <c r="H395" s="115">
        <v>83</v>
      </c>
      <c r="I395" s="115">
        <v>404</v>
      </c>
      <c r="J395" s="116">
        <v>9</v>
      </c>
    </row>
    <row r="396" spans="1:10" x14ac:dyDescent="0.25">
      <c r="A396" s="114" t="s">
        <v>1135</v>
      </c>
      <c r="B396" s="114" t="str">
        <f>VLOOKUP(т1.1[[#This Row],[Наименование ОО]],[1]списки!$K$2:$K$89,1,FALSE)</f>
        <v>Уральский колледж строительства, архитектуры и предпринимательства</v>
      </c>
      <c r="C396" s="115" t="s">
        <v>670</v>
      </c>
      <c r="D396" s="115" t="s">
        <v>1140</v>
      </c>
      <c r="E396" s="115">
        <v>550</v>
      </c>
      <c r="F396" s="115">
        <v>0</v>
      </c>
      <c r="G396" s="115">
        <v>73</v>
      </c>
      <c r="H396" s="115">
        <v>177</v>
      </c>
      <c r="I396" s="115">
        <v>552</v>
      </c>
      <c r="J396" s="116">
        <v>4</v>
      </c>
    </row>
    <row r="397" spans="1:10" x14ac:dyDescent="0.25">
      <c r="A397" s="114" t="s">
        <v>1141</v>
      </c>
      <c r="B397" s="114" t="str">
        <f>VLOOKUP(т1.1[[#This Row],[Наименование ОО]],[1]списки!$K$2:$K$89,1,FALSE)</f>
        <v>Уральский колледж технологий и предпринимательства</v>
      </c>
      <c r="C397" s="115" t="s">
        <v>662</v>
      </c>
      <c r="D397" s="115" t="s">
        <v>1142</v>
      </c>
      <c r="E397" s="115">
        <v>324</v>
      </c>
      <c r="F397" s="115"/>
      <c r="G397" s="115">
        <v>51</v>
      </c>
      <c r="H397" s="115">
        <v>0</v>
      </c>
      <c r="I397" s="115">
        <v>15</v>
      </c>
      <c r="J397" s="116">
        <v>0</v>
      </c>
    </row>
    <row r="398" spans="1:10" x14ac:dyDescent="0.25">
      <c r="A398" s="114" t="s">
        <v>1141</v>
      </c>
      <c r="B398" s="114" t="str">
        <f>VLOOKUP(т1.1[[#This Row],[Наименование ОО]],[1]списки!$K$2:$K$89,1,FALSE)</f>
        <v>Уральский колледж технологий и предпринимательства</v>
      </c>
      <c r="C398" s="115" t="s">
        <v>664</v>
      </c>
      <c r="D398" s="115" t="s">
        <v>1143</v>
      </c>
      <c r="E398" s="115">
        <v>377</v>
      </c>
      <c r="F398" s="115"/>
      <c r="G398" s="115">
        <v>56</v>
      </c>
      <c r="H398" s="115">
        <v>0</v>
      </c>
      <c r="I398" s="115">
        <v>57</v>
      </c>
      <c r="J398" s="116">
        <v>0</v>
      </c>
    </row>
    <row r="399" spans="1:10" x14ac:dyDescent="0.25">
      <c r="A399" s="114" t="s">
        <v>1141</v>
      </c>
      <c r="B399" s="114" t="str">
        <f>VLOOKUP(т1.1[[#This Row],[Наименование ОО]],[1]списки!$K$2:$K$89,1,FALSE)</f>
        <v>Уральский колледж технологий и предпринимательства</v>
      </c>
      <c r="C399" s="115" t="s">
        <v>666</v>
      </c>
      <c r="D399" s="115" t="s">
        <v>1144</v>
      </c>
      <c r="E399" s="115">
        <v>266</v>
      </c>
      <c r="F399" s="115"/>
      <c r="G399" s="115">
        <v>47</v>
      </c>
      <c r="H399" s="115">
        <v>0</v>
      </c>
      <c r="I399" s="115">
        <v>29</v>
      </c>
      <c r="J399" s="116">
        <v>4</v>
      </c>
    </row>
    <row r="400" spans="1:10" x14ac:dyDescent="0.25">
      <c r="A400" s="114" t="s">
        <v>1141</v>
      </c>
      <c r="B400" s="114" t="str">
        <f>VLOOKUP(т1.1[[#This Row],[Наименование ОО]],[1]списки!$K$2:$K$89,1,FALSE)</f>
        <v>Уральский колледж технологий и предпринимательства</v>
      </c>
      <c r="C400" s="115" t="s">
        <v>668</v>
      </c>
      <c r="D400" s="115" t="s">
        <v>1145</v>
      </c>
      <c r="E400" s="115">
        <v>327</v>
      </c>
      <c r="F400" s="115"/>
      <c r="G400" s="115">
        <v>35</v>
      </c>
      <c r="H400" s="115">
        <v>44</v>
      </c>
      <c r="I400" s="115">
        <v>45</v>
      </c>
      <c r="J400" s="116">
        <v>3</v>
      </c>
    </row>
    <row r="401" spans="1:10" ht="15.75" thickBot="1" x14ac:dyDescent="0.3">
      <c r="A401" s="114" t="s">
        <v>1141</v>
      </c>
      <c r="B401" s="114" t="str">
        <f>VLOOKUP(т1.1[[#This Row],[Наименование ОО]],[1]списки!$K$2:$K$89,1,FALSE)</f>
        <v>Уральский колледж технологий и предпринимательства</v>
      </c>
      <c r="C401" s="115" t="s">
        <v>670</v>
      </c>
      <c r="D401" s="115" t="s">
        <v>1146</v>
      </c>
      <c r="E401" s="115">
        <v>360</v>
      </c>
      <c r="F401" s="115"/>
      <c r="G401" s="115">
        <v>46</v>
      </c>
      <c r="H401" s="115">
        <v>59</v>
      </c>
      <c r="I401" s="115">
        <v>104</v>
      </c>
      <c r="J401" s="116">
        <v>0</v>
      </c>
    </row>
    <row r="402" spans="1:10" ht="15.75" thickBot="1" x14ac:dyDescent="0.3">
      <c r="A402" s="117" t="s">
        <v>1147</v>
      </c>
      <c r="B402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2" s="115" t="s">
        <v>662</v>
      </c>
      <c r="D402" s="115" t="s">
        <v>1148</v>
      </c>
      <c r="E402" s="115">
        <v>586</v>
      </c>
      <c r="F402" s="115">
        <v>0</v>
      </c>
      <c r="G402" s="115">
        <v>92</v>
      </c>
      <c r="H402" s="115">
        <v>111</v>
      </c>
      <c r="I402" s="115">
        <v>22</v>
      </c>
      <c r="J402" s="116">
        <v>0</v>
      </c>
    </row>
    <row r="403" spans="1:10" ht="15.75" thickBot="1" x14ac:dyDescent="0.3">
      <c r="A403" s="117" t="s">
        <v>1147</v>
      </c>
      <c r="B403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3" s="115" t="s">
        <v>664</v>
      </c>
      <c r="D403" s="115" t="s">
        <v>1149</v>
      </c>
      <c r="E403" s="115">
        <v>510</v>
      </c>
      <c r="F403" s="115">
        <v>0</v>
      </c>
      <c r="G403" s="115">
        <v>92</v>
      </c>
      <c r="H403" s="115">
        <v>107</v>
      </c>
      <c r="I403" s="115">
        <v>46</v>
      </c>
      <c r="J403" s="116">
        <v>0</v>
      </c>
    </row>
    <row r="404" spans="1:10" ht="15.75" thickBot="1" x14ac:dyDescent="0.3">
      <c r="A404" s="117" t="s">
        <v>1147</v>
      </c>
      <c r="B404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4" s="115" t="s">
        <v>666</v>
      </c>
      <c r="D404" s="115" t="s">
        <v>1150</v>
      </c>
      <c r="E404" s="115">
        <v>483</v>
      </c>
      <c r="F404" s="115">
        <v>0</v>
      </c>
      <c r="G404" s="115">
        <v>68</v>
      </c>
      <c r="H404" s="115">
        <v>169</v>
      </c>
      <c r="I404" s="115">
        <v>76</v>
      </c>
      <c r="J404" s="116">
        <v>0</v>
      </c>
    </row>
    <row r="405" spans="1:10" ht="15.75" thickBot="1" x14ac:dyDescent="0.3">
      <c r="A405" s="117" t="s">
        <v>1147</v>
      </c>
      <c r="B405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5" s="115" t="s">
        <v>668</v>
      </c>
      <c r="D405" s="115" t="s">
        <v>1151</v>
      </c>
      <c r="E405" s="115">
        <v>532</v>
      </c>
      <c r="F405" s="115">
        <v>0</v>
      </c>
      <c r="G405" s="115">
        <v>84</v>
      </c>
      <c r="H405" s="115">
        <v>244</v>
      </c>
      <c r="I405" s="115">
        <v>206</v>
      </c>
      <c r="J405" s="116">
        <v>0</v>
      </c>
    </row>
    <row r="406" spans="1:10" ht="15.75" thickBot="1" x14ac:dyDescent="0.3">
      <c r="A406" s="117" t="s">
        <v>1147</v>
      </c>
      <c r="B406" s="114" t="str">
        <f>VLOOKUP(т1.1[[#This Row],[Наименование ОО]],[1]списки!$K$2:$K$89,1,FALSE)</f>
        <v>Уральский политехнический колледж - Межрегиональный центр компетенций</v>
      </c>
      <c r="C406" s="115" t="s">
        <v>670</v>
      </c>
      <c r="D406" s="115" t="s">
        <v>1152</v>
      </c>
      <c r="E406" s="115">
        <v>567</v>
      </c>
      <c r="F406" s="115">
        <v>0</v>
      </c>
      <c r="G406" s="115">
        <v>90</v>
      </c>
      <c r="H406" s="115">
        <v>392</v>
      </c>
      <c r="I406" s="115">
        <v>251</v>
      </c>
      <c r="J406" s="116">
        <v>19</v>
      </c>
    </row>
    <row r="407" spans="1:10" x14ac:dyDescent="0.25">
      <c r="A407" s="114" t="s">
        <v>1153</v>
      </c>
      <c r="B407" s="114" t="str">
        <f>VLOOKUP(т1.1[[#This Row],[Наименование ОО]],[1]списки!$K$2:$K$89,1,FALSE)</f>
        <v>Уральский техникум автомобильного транспорта и сервиса</v>
      </c>
      <c r="C407" s="115" t="s">
        <v>662</v>
      </c>
      <c r="D407" s="115" t="s">
        <v>1154</v>
      </c>
      <c r="E407" s="115">
        <v>212</v>
      </c>
      <c r="F407" s="115">
        <v>0</v>
      </c>
      <c r="G407" s="115">
        <v>19</v>
      </c>
      <c r="H407" s="115">
        <v>0</v>
      </c>
      <c r="I407" s="115">
        <v>0</v>
      </c>
      <c r="J407" s="116">
        <v>0</v>
      </c>
    </row>
    <row r="408" spans="1:10" x14ac:dyDescent="0.25">
      <c r="A408" s="114" t="s">
        <v>1153</v>
      </c>
      <c r="B408" s="114" t="str">
        <f>VLOOKUP(т1.1[[#This Row],[Наименование ОО]],[1]списки!$K$2:$K$89,1,FALSE)</f>
        <v>Уральский техникум автомобильного транспорта и сервиса</v>
      </c>
      <c r="C408" s="115" t="s">
        <v>664</v>
      </c>
      <c r="D408" s="115" t="s">
        <v>1155</v>
      </c>
      <c r="E408" s="115">
        <v>184</v>
      </c>
      <c r="F408" s="115">
        <v>0</v>
      </c>
      <c r="G408" s="115">
        <v>15</v>
      </c>
      <c r="H408" s="115">
        <v>0</v>
      </c>
      <c r="I408" s="115">
        <v>12</v>
      </c>
      <c r="J408" s="116">
        <v>0</v>
      </c>
    </row>
    <row r="409" spans="1:10" x14ac:dyDescent="0.25">
      <c r="A409" s="114" t="s">
        <v>1153</v>
      </c>
      <c r="B409" s="114" t="str">
        <f>VLOOKUP(т1.1[[#This Row],[Наименование ОО]],[1]списки!$K$2:$K$89,1,FALSE)</f>
        <v>Уральский техникум автомобильного транспорта и сервиса</v>
      </c>
      <c r="C409" s="115" t="s">
        <v>666</v>
      </c>
      <c r="D409" s="115" t="s">
        <v>1156</v>
      </c>
      <c r="E409" s="115">
        <v>227</v>
      </c>
      <c r="F409" s="115">
        <v>0</v>
      </c>
      <c r="G409" s="115">
        <v>7</v>
      </c>
      <c r="H409" s="115">
        <v>0</v>
      </c>
      <c r="I409" s="115">
        <v>25</v>
      </c>
      <c r="J409" s="116">
        <v>0</v>
      </c>
    </row>
    <row r="410" spans="1:10" x14ac:dyDescent="0.25">
      <c r="A410" s="114" t="s">
        <v>1153</v>
      </c>
      <c r="B410" s="114" t="str">
        <f>VLOOKUP(т1.1[[#This Row],[Наименование ОО]],[1]списки!$K$2:$K$89,1,FALSE)</f>
        <v>Уральский техникум автомобильного транспорта и сервиса</v>
      </c>
      <c r="C410" s="115" t="s">
        <v>668</v>
      </c>
      <c r="D410" s="115" t="s">
        <v>1157</v>
      </c>
      <c r="E410" s="115">
        <v>235</v>
      </c>
      <c r="F410" s="115">
        <v>0</v>
      </c>
      <c r="G410" s="115">
        <v>13</v>
      </c>
      <c r="H410" s="115">
        <v>0</v>
      </c>
      <c r="I410" s="115">
        <v>40</v>
      </c>
      <c r="J410" s="116">
        <v>0</v>
      </c>
    </row>
    <row r="411" spans="1:10" x14ac:dyDescent="0.25">
      <c r="A411" s="114" t="s">
        <v>1153</v>
      </c>
      <c r="B411" s="114" t="str">
        <f>VLOOKUP(т1.1[[#This Row],[Наименование ОО]],[1]списки!$K$2:$K$89,1,FALSE)</f>
        <v>Уральский техникум автомобильного транспорта и сервиса</v>
      </c>
      <c r="C411" s="115" t="s">
        <v>670</v>
      </c>
      <c r="D411" s="115" t="s">
        <v>1158</v>
      </c>
      <c r="E411" s="115">
        <v>256</v>
      </c>
      <c r="F411" s="115">
        <v>0</v>
      </c>
      <c r="G411" s="115">
        <v>8</v>
      </c>
      <c r="H411" s="115">
        <v>0</v>
      </c>
      <c r="I411" s="115">
        <v>115</v>
      </c>
      <c r="J411" s="116">
        <v>0</v>
      </c>
    </row>
    <row r="412" spans="1:10" x14ac:dyDescent="0.25">
      <c r="A412" s="114" t="s">
        <v>1159</v>
      </c>
      <c r="B412" s="114" t="str">
        <f>VLOOKUP(т1.1[[#This Row],[Наименование ОО]],[1]списки!$K$2:$K$89,1,FALSE)</f>
        <v>Уральский техникум Рифей</v>
      </c>
      <c r="C412" s="115" t="s">
        <v>662</v>
      </c>
      <c r="D412" s="115" t="s">
        <v>1160</v>
      </c>
      <c r="E412" s="115">
        <v>92</v>
      </c>
      <c r="F412" s="115">
        <v>0</v>
      </c>
      <c r="G412" s="115">
        <v>20</v>
      </c>
      <c r="H412" s="115">
        <v>0</v>
      </c>
      <c r="I412" s="115">
        <v>0</v>
      </c>
      <c r="J412" s="116">
        <v>0</v>
      </c>
    </row>
    <row r="413" spans="1:10" x14ac:dyDescent="0.25">
      <c r="A413" s="114" t="s">
        <v>1159</v>
      </c>
      <c r="B413" s="114" t="str">
        <f>VLOOKUP(т1.1[[#This Row],[Наименование ОО]],[1]списки!$K$2:$K$89,1,FALSE)</f>
        <v>Уральский техникум Рифей</v>
      </c>
      <c r="C413" s="115" t="s">
        <v>664</v>
      </c>
      <c r="D413" s="115" t="s">
        <v>1161</v>
      </c>
      <c r="E413" s="115">
        <v>110</v>
      </c>
      <c r="F413" s="115">
        <v>0</v>
      </c>
      <c r="G413" s="115">
        <v>23</v>
      </c>
      <c r="H413" s="115">
        <v>0</v>
      </c>
      <c r="I413" s="115">
        <v>0</v>
      </c>
      <c r="J413" s="116">
        <v>0</v>
      </c>
    </row>
    <row r="414" spans="1:10" x14ac:dyDescent="0.25">
      <c r="A414" s="114" t="s">
        <v>1159</v>
      </c>
      <c r="B414" s="114" t="str">
        <f>VLOOKUP(т1.1[[#This Row],[Наименование ОО]],[1]списки!$K$2:$K$89,1,FALSE)</f>
        <v>Уральский техникум Рифей</v>
      </c>
      <c r="C414" s="115" t="s">
        <v>666</v>
      </c>
      <c r="D414" s="115" t="s">
        <v>1162</v>
      </c>
      <c r="E414" s="115">
        <v>123</v>
      </c>
      <c r="F414" s="115">
        <v>0</v>
      </c>
      <c r="G414" s="115">
        <v>19</v>
      </c>
      <c r="H414" s="115">
        <v>0</v>
      </c>
      <c r="I414" s="115">
        <v>0</v>
      </c>
      <c r="J414" s="116">
        <v>0</v>
      </c>
    </row>
    <row r="415" spans="1:10" x14ac:dyDescent="0.25">
      <c r="A415" s="114" t="s">
        <v>1159</v>
      </c>
      <c r="B415" s="114" t="str">
        <f>VLOOKUP(т1.1[[#This Row],[Наименование ОО]],[1]списки!$K$2:$K$89,1,FALSE)</f>
        <v>Уральский техникум Рифей</v>
      </c>
      <c r="C415" s="115" t="s">
        <v>668</v>
      </c>
      <c r="D415" s="115" t="s">
        <v>1163</v>
      </c>
      <c r="E415" s="115">
        <v>139</v>
      </c>
      <c r="F415" s="115">
        <v>0</v>
      </c>
      <c r="G415" s="115">
        <v>14</v>
      </c>
      <c r="H415" s="115">
        <v>0</v>
      </c>
      <c r="I415" s="115">
        <v>18</v>
      </c>
      <c r="J415" s="116">
        <v>0</v>
      </c>
    </row>
    <row r="416" spans="1:10" ht="15.75" thickBot="1" x14ac:dyDescent="0.3">
      <c r="A416" s="114" t="s">
        <v>1159</v>
      </c>
      <c r="B416" s="114" t="str">
        <f>VLOOKUP(т1.1[[#This Row],[Наименование ОО]],[1]списки!$K$2:$K$89,1,FALSE)</f>
        <v>Уральский техникум Рифей</v>
      </c>
      <c r="C416" s="115" t="s">
        <v>670</v>
      </c>
      <c r="D416" s="115" t="s">
        <v>1164</v>
      </c>
      <c r="E416" s="115">
        <v>134</v>
      </c>
      <c r="F416" s="115">
        <v>0</v>
      </c>
      <c r="G416" s="115">
        <v>13</v>
      </c>
      <c r="H416" s="115">
        <v>0</v>
      </c>
      <c r="I416" s="115">
        <v>23</v>
      </c>
      <c r="J416" s="116">
        <v>0</v>
      </c>
    </row>
    <row r="417" spans="1:10" ht="15.75" thickBot="1" x14ac:dyDescent="0.3">
      <c r="A417" s="117" t="s">
        <v>1165</v>
      </c>
      <c r="B417" s="114" t="str">
        <f>VLOOKUP(т1.1[[#This Row],[Наименование ОО]],[1]списки!$K$2:$K$89,1,FALSE)</f>
        <v>Уральский радиотехнический колледж им. А.С. Попова</v>
      </c>
      <c r="C417" s="115" t="s">
        <v>662</v>
      </c>
      <c r="D417" s="115" t="s">
        <v>1166</v>
      </c>
      <c r="E417" s="115">
        <v>292</v>
      </c>
      <c r="F417" s="115">
        <v>79</v>
      </c>
      <c r="G417" s="115">
        <v>39</v>
      </c>
      <c r="H417" s="115">
        <v>0</v>
      </c>
      <c r="I417" s="115">
        <v>25</v>
      </c>
      <c r="J417" s="116">
        <v>0</v>
      </c>
    </row>
    <row r="418" spans="1:10" ht="15.75" thickBot="1" x14ac:dyDescent="0.3">
      <c r="A418" s="117" t="s">
        <v>1165</v>
      </c>
      <c r="B418" s="114" t="str">
        <f>VLOOKUP(т1.1[[#This Row],[Наименование ОО]],[1]списки!$K$2:$K$89,1,FALSE)</f>
        <v>Уральский радиотехнический колледж им. А.С. Попова</v>
      </c>
      <c r="C418" s="115" t="s">
        <v>664</v>
      </c>
      <c r="D418" s="115" t="s">
        <v>1167</v>
      </c>
      <c r="E418" s="115">
        <v>328</v>
      </c>
      <c r="F418" s="115">
        <v>65</v>
      </c>
      <c r="G418" s="115">
        <v>19</v>
      </c>
      <c r="H418" s="115">
        <v>0</v>
      </c>
      <c r="I418" s="115">
        <v>39</v>
      </c>
      <c r="J418" s="116">
        <v>0</v>
      </c>
    </row>
    <row r="419" spans="1:10" ht="15.75" thickBot="1" x14ac:dyDescent="0.3">
      <c r="A419" s="117" t="s">
        <v>1165</v>
      </c>
      <c r="B419" s="114" t="str">
        <f>VLOOKUP(т1.1[[#This Row],[Наименование ОО]],[1]списки!$K$2:$K$89,1,FALSE)</f>
        <v>Уральский радиотехнический колледж им. А.С. Попова</v>
      </c>
      <c r="C419" s="115" t="s">
        <v>666</v>
      </c>
      <c r="D419" s="115" t="s">
        <v>1168</v>
      </c>
      <c r="E419" s="115">
        <v>310</v>
      </c>
      <c r="F419" s="115">
        <v>54</v>
      </c>
      <c r="G419" s="115">
        <v>33</v>
      </c>
      <c r="H419" s="115">
        <v>0</v>
      </c>
      <c r="I419" s="115">
        <v>111</v>
      </c>
      <c r="J419" s="116">
        <v>0</v>
      </c>
    </row>
    <row r="420" spans="1:10" ht="15.75" thickBot="1" x14ac:dyDescent="0.3">
      <c r="A420" s="117" t="s">
        <v>1165</v>
      </c>
      <c r="B420" s="114" t="str">
        <f>VLOOKUP(т1.1[[#This Row],[Наименование ОО]],[1]списки!$K$2:$K$89,1,FALSE)</f>
        <v>Уральский радиотехнический колледж им. А.С. Попова</v>
      </c>
      <c r="C420" s="115" t="s">
        <v>668</v>
      </c>
      <c r="D420" s="115" t="s">
        <v>1169</v>
      </c>
      <c r="E420" s="115">
        <v>380</v>
      </c>
      <c r="F420" s="115">
        <v>90</v>
      </c>
      <c r="G420" s="115">
        <v>28</v>
      </c>
      <c r="H420" s="115">
        <v>0</v>
      </c>
      <c r="I420" s="115">
        <v>176</v>
      </c>
      <c r="J420" s="116">
        <v>0</v>
      </c>
    </row>
    <row r="421" spans="1:10" ht="15.75" thickBot="1" x14ac:dyDescent="0.3">
      <c r="A421" s="117" t="s">
        <v>1165</v>
      </c>
      <c r="B421" s="114" t="str">
        <f>VLOOKUP(т1.1[[#This Row],[Наименование ОО]],[1]списки!$K$2:$K$89,1,FALSE)</f>
        <v>Уральский радиотехнический колледж им. А.С. Попова</v>
      </c>
      <c r="C421" s="115" t="s">
        <v>670</v>
      </c>
      <c r="D421" s="115" t="s">
        <v>1170</v>
      </c>
      <c r="E421" s="115">
        <v>375</v>
      </c>
      <c r="F421" s="115">
        <v>87</v>
      </c>
      <c r="G421" s="115">
        <v>28</v>
      </c>
      <c r="H421" s="115">
        <v>0</v>
      </c>
      <c r="I421" s="115">
        <v>224</v>
      </c>
      <c r="J421" s="116">
        <v>0</v>
      </c>
    </row>
    <row r="422" spans="1:10" x14ac:dyDescent="0.25">
      <c r="A422" s="114" t="s">
        <v>1171</v>
      </c>
      <c r="B422" s="114" t="str">
        <f>VLOOKUP(т1.1[[#This Row],[Наименование ОО]],[1]списки!$K$2:$K$89,1,FALSE)</f>
        <v>Красноуфимский педагогический колледж</v>
      </c>
      <c r="C422" s="115" t="s">
        <v>662</v>
      </c>
      <c r="D422" s="115" t="s">
        <v>1172</v>
      </c>
      <c r="E422" s="115">
        <v>155</v>
      </c>
      <c r="F422" s="115">
        <v>0</v>
      </c>
      <c r="G422" s="115">
        <v>14</v>
      </c>
      <c r="H422" s="115">
        <v>0</v>
      </c>
      <c r="I422" s="115">
        <v>0</v>
      </c>
      <c r="J422" s="116">
        <v>0</v>
      </c>
    </row>
    <row r="423" spans="1:10" x14ac:dyDescent="0.25">
      <c r="A423" s="114" t="s">
        <v>1171</v>
      </c>
      <c r="B423" s="114" t="str">
        <f>VLOOKUP(т1.1[[#This Row],[Наименование ОО]],[1]списки!$K$2:$K$89,1,FALSE)</f>
        <v>Красноуфимский педагогический колледж</v>
      </c>
      <c r="C423" s="115" t="s">
        <v>664</v>
      </c>
      <c r="D423" s="115" t="s">
        <v>1173</v>
      </c>
      <c r="E423" s="115">
        <v>120</v>
      </c>
      <c r="F423" s="115">
        <v>0</v>
      </c>
      <c r="G423" s="115">
        <v>19</v>
      </c>
      <c r="H423" s="115">
        <v>0</v>
      </c>
      <c r="I423" s="115">
        <v>0</v>
      </c>
      <c r="J423" s="116">
        <v>0</v>
      </c>
    </row>
    <row r="424" spans="1:10" x14ac:dyDescent="0.25">
      <c r="A424" s="114" t="s">
        <v>1171</v>
      </c>
      <c r="B424" s="114" t="str">
        <f>VLOOKUP(т1.1[[#This Row],[Наименование ОО]],[1]списки!$K$2:$K$89,1,FALSE)</f>
        <v>Красноуфимский педагогический колледж</v>
      </c>
      <c r="C424" s="115" t="s">
        <v>666</v>
      </c>
      <c r="D424" s="115" t="s">
        <v>1174</v>
      </c>
      <c r="E424" s="115">
        <v>173</v>
      </c>
      <c r="F424" s="115">
        <v>0</v>
      </c>
      <c r="G424" s="115">
        <v>16</v>
      </c>
      <c r="H424" s="115">
        <v>0</v>
      </c>
      <c r="I424" s="115">
        <v>0</v>
      </c>
      <c r="J424" s="116">
        <v>0</v>
      </c>
    </row>
    <row r="425" spans="1:10" x14ac:dyDescent="0.25">
      <c r="A425" s="114" t="s">
        <v>1171</v>
      </c>
      <c r="B425" s="114" t="str">
        <f>VLOOKUP(т1.1[[#This Row],[Наименование ОО]],[1]списки!$K$2:$K$89,1,FALSE)</f>
        <v>Красноуфимский педагогический колледж</v>
      </c>
      <c r="C425" s="115" t="s">
        <v>668</v>
      </c>
      <c r="D425" s="115" t="s">
        <v>1175</v>
      </c>
      <c r="E425" s="115">
        <v>142</v>
      </c>
      <c r="F425" s="115">
        <v>0</v>
      </c>
      <c r="G425" s="115">
        <v>14</v>
      </c>
      <c r="H425" s="115">
        <v>0</v>
      </c>
      <c r="I425" s="115">
        <v>27</v>
      </c>
      <c r="J425" s="116">
        <v>0</v>
      </c>
    </row>
    <row r="426" spans="1:10" x14ac:dyDescent="0.25">
      <c r="A426" s="114" t="s">
        <v>1171</v>
      </c>
      <c r="B426" s="114" t="str">
        <f>VLOOKUP(т1.1[[#This Row],[Наименование ОО]],[1]списки!$K$2:$K$89,1,FALSE)</f>
        <v>Красноуфимский педагогический колледж</v>
      </c>
      <c r="C426" s="115" t="s">
        <v>670</v>
      </c>
      <c r="D426" s="115" t="s">
        <v>1176</v>
      </c>
      <c r="E426" s="115">
        <v>143</v>
      </c>
      <c r="F426" s="115">
        <v>0</v>
      </c>
      <c r="G426" s="115">
        <v>26</v>
      </c>
      <c r="H426" s="115">
        <v>0</v>
      </c>
      <c r="I426" s="115">
        <v>58</v>
      </c>
      <c r="J426" s="116">
        <v>5</v>
      </c>
    </row>
    <row r="427" spans="1:10" x14ac:dyDescent="0.25">
      <c r="A427" s="114" t="s">
        <v>1177</v>
      </c>
      <c r="B427" s="114" t="str">
        <f>VLOOKUP(т1.1[[#This Row],[Наименование ОО]],[1]списки!$K$2:$K$89,1,FALSE)</f>
        <v>Серовский металлургический техникум</v>
      </c>
      <c r="C427" s="115" t="s">
        <v>662</v>
      </c>
      <c r="D427" s="115" t="s">
        <v>1178</v>
      </c>
      <c r="E427" s="115">
        <v>164</v>
      </c>
      <c r="F427" s="115">
        <v>0</v>
      </c>
      <c r="G427" s="115">
        <v>7</v>
      </c>
      <c r="H427" s="115">
        <v>21</v>
      </c>
      <c r="I427" s="115">
        <v>0</v>
      </c>
      <c r="J427" s="116">
        <v>0</v>
      </c>
    </row>
    <row r="428" spans="1:10" x14ac:dyDescent="0.25">
      <c r="A428" s="114" t="s">
        <v>1177</v>
      </c>
      <c r="B428" s="114" t="str">
        <f>VLOOKUP(т1.1[[#This Row],[Наименование ОО]],[1]списки!$K$2:$K$89,1,FALSE)</f>
        <v>Серовский металлургический техникум</v>
      </c>
      <c r="C428" s="115" t="s">
        <v>664</v>
      </c>
      <c r="D428" s="115" t="s">
        <v>1179</v>
      </c>
      <c r="E428" s="115">
        <v>177</v>
      </c>
      <c r="F428" s="115">
        <v>0</v>
      </c>
      <c r="G428" s="115">
        <v>12</v>
      </c>
      <c r="H428" s="115">
        <v>16</v>
      </c>
      <c r="I428" s="115">
        <v>0</v>
      </c>
      <c r="J428" s="116">
        <v>0</v>
      </c>
    </row>
    <row r="429" spans="1:10" x14ac:dyDescent="0.25">
      <c r="A429" s="114" t="s">
        <v>1177</v>
      </c>
      <c r="B429" s="114" t="str">
        <f>VLOOKUP(т1.1[[#This Row],[Наименование ОО]],[1]списки!$K$2:$K$89,1,FALSE)</f>
        <v>Серовский металлургический техникум</v>
      </c>
      <c r="C429" s="115" t="s">
        <v>666</v>
      </c>
      <c r="D429" s="115" t="s">
        <v>1180</v>
      </c>
      <c r="E429" s="115">
        <v>147</v>
      </c>
      <c r="F429" s="115">
        <v>0</v>
      </c>
      <c r="G429" s="115">
        <v>11</v>
      </c>
      <c r="H429" s="115">
        <v>33</v>
      </c>
      <c r="I429" s="115">
        <v>0</v>
      </c>
      <c r="J429" s="116">
        <v>0</v>
      </c>
    </row>
    <row r="430" spans="1:10" x14ac:dyDescent="0.25">
      <c r="A430" s="114" t="s">
        <v>1177</v>
      </c>
      <c r="B430" s="114" t="str">
        <f>VLOOKUP(т1.1[[#This Row],[Наименование ОО]],[1]списки!$K$2:$K$89,1,FALSE)</f>
        <v>Серовский металлургический техникум</v>
      </c>
      <c r="C430" s="115" t="s">
        <v>668</v>
      </c>
      <c r="D430" s="115" t="s">
        <v>1181</v>
      </c>
      <c r="E430" s="115">
        <v>157</v>
      </c>
      <c r="F430" s="115">
        <v>0</v>
      </c>
      <c r="G430" s="115">
        <v>15</v>
      </c>
      <c r="H430" s="115">
        <v>57</v>
      </c>
      <c r="I430" s="115">
        <v>0</v>
      </c>
      <c r="J430" s="116">
        <v>0</v>
      </c>
    </row>
    <row r="431" spans="1:10" x14ac:dyDescent="0.25">
      <c r="A431" s="118" t="s">
        <v>1177</v>
      </c>
      <c r="B431" s="118" t="str">
        <f>VLOOKUP(т1.1[[#This Row],[Наименование ОО]],[1]списки!$K$2:$K$89,1,FALSE)</f>
        <v>Серовский металлургический техникум</v>
      </c>
      <c r="C431" s="119" t="s">
        <v>670</v>
      </c>
      <c r="D431" s="119" t="s">
        <v>1182</v>
      </c>
      <c r="E431" s="119">
        <v>170</v>
      </c>
      <c r="F431" s="119">
        <v>0</v>
      </c>
      <c r="G431" s="119">
        <v>14</v>
      </c>
      <c r="H431" s="119">
        <v>55</v>
      </c>
      <c r="I431" s="119">
        <v>23</v>
      </c>
      <c r="J431" s="120">
        <v>0</v>
      </c>
    </row>
    <row r="432" spans="1:10" x14ac:dyDescent="0.25">
      <c r="A432" s="118" t="s">
        <v>1183</v>
      </c>
      <c r="B432" s="118" t="str">
        <f>VLOOKUP(т1.1[[#This Row],[Наименование ОО]],[1]списки!$K$2:$K$89,1,FALSE)</f>
        <v>Уральский железнодорожный техникум</v>
      </c>
      <c r="C432" s="119" t="s">
        <v>662</v>
      </c>
      <c r="D432" s="119" t="s">
        <v>1184</v>
      </c>
      <c r="E432" s="119">
        <v>245</v>
      </c>
      <c r="F432" s="119">
        <v>93</v>
      </c>
      <c r="G432" s="119">
        <v>8</v>
      </c>
      <c r="H432" s="119">
        <v>0</v>
      </c>
      <c r="I432" s="119">
        <v>0</v>
      </c>
      <c r="J432" s="120">
        <v>0</v>
      </c>
    </row>
    <row r="433" spans="1:10" x14ac:dyDescent="0.25">
      <c r="A433" s="114" t="s">
        <v>1183</v>
      </c>
      <c r="B433" s="114" t="str">
        <f>VLOOKUP(т1.1[[#This Row],[Наименование ОО]],[1]списки!$K$2:$K$89,1,FALSE)</f>
        <v>Уральский железнодорожный техникум</v>
      </c>
      <c r="C433" s="115" t="s">
        <v>664</v>
      </c>
      <c r="D433" s="115" t="s">
        <v>1185</v>
      </c>
      <c r="E433" s="115">
        <v>251</v>
      </c>
      <c r="F433" s="115">
        <v>69</v>
      </c>
      <c r="G433" s="115">
        <v>2</v>
      </c>
      <c r="H433" s="115">
        <v>0</v>
      </c>
      <c r="I433" s="115">
        <v>0</v>
      </c>
      <c r="J433" s="116">
        <v>0</v>
      </c>
    </row>
    <row r="434" spans="1:10" x14ac:dyDescent="0.25">
      <c r="A434" s="114" t="s">
        <v>1183</v>
      </c>
      <c r="B434" s="114" t="str">
        <f>VLOOKUP(т1.1[[#This Row],[Наименование ОО]],[1]списки!$K$2:$K$89,1,FALSE)</f>
        <v>Уральский железнодорожный техникум</v>
      </c>
      <c r="C434" s="115" t="s">
        <v>666</v>
      </c>
      <c r="D434" s="115" t="s">
        <v>1186</v>
      </c>
      <c r="E434" s="115">
        <v>301</v>
      </c>
      <c r="F434" s="115">
        <v>81</v>
      </c>
      <c r="G434" s="115">
        <v>17</v>
      </c>
      <c r="H434" s="115">
        <v>0</v>
      </c>
      <c r="I434" s="115">
        <v>0</v>
      </c>
      <c r="J434" s="116">
        <v>0</v>
      </c>
    </row>
    <row r="435" spans="1:10" x14ac:dyDescent="0.25">
      <c r="A435" s="114" t="s">
        <v>1183</v>
      </c>
      <c r="B435" s="114" t="str">
        <f>VLOOKUP(т1.1[[#This Row],[Наименование ОО]],[1]списки!$K$2:$K$89,1,FALSE)</f>
        <v>Уральский железнодорожный техникум</v>
      </c>
      <c r="C435" s="115" t="s">
        <v>668</v>
      </c>
      <c r="D435" s="115" t="s">
        <v>1187</v>
      </c>
      <c r="E435" s="115">
        <v>358</v>
      </c>
      <c r="F435" s="115">
        <v>107</v>
      </c>
      <c r="G435" s="115">
        <v>21</v>
      </c>
      <c r="H435" s="115">
        <v>7</v>
      </c>
      <c r="I435" s="115">
        <v>57</v>
      </c>
      <c r="J435" s="116">
        <v>0</v>
      </c>
    </row>
    <row r="436" spans="1:10" x14ac:dyDescent="0.25">
      <c r="A436" s="118" t="s">
        <v>1183</v>
      </c>
      <c r="B436" s="118" t="str">
        <f>VLOOKUP(т1.1[[#This Row],[Наименование ОО]],[1]списки!$K$2:$K$89,1,FALSE)</f>
        <v>Уральский железнодорожный техникум</v>
      </c>
      <c r="C436" s="119" t="s">
        <v>670</v>
      </c>
      <c r="D436" s="119" t="s">
        <v>1188</v>
      </c>
      <c r="E436" s="119">
        <v>460</v>
      </c>
      <c r="F436" s="119">
        <v>99</v>
      </c>
      <c r="G436" s="119">
        <v>32</v>
      </c>
      <c r="H436" s="119">
        <v>66</v>
      </c>
      <c r="I436" s="119">
        <v>71</v>
      </c>
      <c r="J436" s="120">
        <v>0</v>
      </c>
    </row>
    <row r="437" spans="1:10" x14ac:dyDescent="0.25">
      <c r="A437" s="118" t="s">
        <v>1189</v>
      </c>
      <c r="B437" s="118" t="str">
        <f>VLOOKUP(т1.1[[#This Row],[Наименование ОО]],[1]списки!$K$2:$K$89,1,FALSE)</f>
        <v>Ревдинский педагогический колледж</v>
      </c>
      <c r="C437" s="119" t="s">
        <v>662</v>
      </c>
      <c r="D437" s="119" t="s">
        <v>1190</v>
      </c>
      <c r="E437" s="119">
        <v>111</v>
      </c>
      <c r="F437" s="119"/>
      <c r="G437" s="119">
        <v>15</v>
      </c>
      <c r="H437" s="119"/>
      <c r="I437" s="119">
        <v>0</v>
      </c>
      <c r="J437" s="120">
        <v>0</v>
      </c>
    </row>
    <row r="438" spans="1:10" x14ac:dyDescent="0.25">
      <c r="A438" s="114" t="s">
        <v>1189</v>
      </c>
      <c r="B438" s="114" t="str">
        <f>VLOOKUP(т1.1[[#This Row],[Наименование ОО]],[1]списки!$K$2:$K$89,1,FALSE)</f>
        <v>Ревдинский педагогический колледж</v>
      </c>
      <c r="C438" s="115" t="s">
        <v>664</v>
      </c>
      <c r="D438" s="115" t="s">
        <v>1191</v>
      </c>
      <c r="E438" s="115">
        <v>89</v>
      </c>
      <c r="F438" s="115"/>
      <c r="G438" s="115">
        <v>13</v>
      </c>
      <c r="H438" s="115"/>
      <c r="I438" s="115"/>
      <c r="J438" s="116">
        <v>0</v>
      </c>
    </row>
    <row r="439" spans="1:10" x14ac:dyDescent="0.25">
      <c r="A439" s="114" t="s">
        <v>1189</v>
      </c>
      <c r="B439" s="114" t="str">
        <f>VLOOKUP(т1.1[[#This Row],[Наименование ОО]],[1]списки!$K$2:$K$89,1,FALSE)</f>
        <v>Ревдинский педагогический колледж</v>
      </c>
      <c r="C439" s="115" t="s">
        <v>666</v>
      </c>
      <c r="D439" s="115" t="s">
        <v>1192</v>
      </c>
      <c r="E439" s="115">
        <v>91</v>
      </c>
      <c r="F439" s="115"/>
      <c r="G439" s="115">
        <v>14</v>
      </c>
      <c r="H439" s="115"/>
      <c r="I439" s="115">
        <v>20</v>
      </c>
      <c r="J439" s="116">
        <v>0</v>
      </c>
    </row>
    <row r="440" spans="1:10" x14ac:dyDescent="0.25">
      <c r="A440" s="118" t="s">
        <v>1189</v>
      </c>
      <c r="B440" s="118" t="str">
        <f>VLOOKUP(т1.1[[#This Row],[Наименование ОО]],[1]списки!$K$2:$K$89,1,FALSE)</f>
        <v>Ревдинский педагогический колледж</v>
      </c>
      <c r="C440" s="119" t="s">
        <v>668</v>
      </c>
      <c r="D440" s="119" t="s">
        <v>1193</v>
      </c>
      <c r="E440" s="119">
        <v>87</v>
      </c>
      <c r="F440" s="119"/>
      <c r="G440" s="119">
        <v>15</v>
      </c>
      <c r="H440" s="119"/>
      <c r="I440" s="119">
        <v>22</v>
      </c>
      <c r="J440" s="120">
        <v>0</v>
      </c>
    </row>
    <row r="441" spans="1:10" x14ac:dyDescent="0.25">
      <c r="A441" s="118" t="s">
        <v>1189</v>
      </c>
      <c r="B441" s="118" t="str">
        <f>VLOOKUP(т1.1[[#This Row],[Наименование ОО]],[1]списки!$K$2:$K$89,1,FALSE)</f>
        <v>Ревдинский педагогический колледж</v>
      </c>
      <c r="C441" s="119" t="s">
        <v>670</v>
      </c>
      <c r="D441" s="119" t="s">
        <v>1194</v>
      </c>
      <c r="E441" s="119">
        <v>98</v>
      </c>
      <c r="F441" s="119"/>
      <c r="G441" s="119">
        <v>11</v>
      </c>
      <c r="H441" s="119"/>
      <c r="I441" s="119">
        <v>31</v>
      </c>
      <c r="J441" s="120">
        <v>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Z495"/>
  <sheetViews>
    <sheetView topLeftCell="J1" workbookViewId="0">
      <selection activeCell="V8" sqref="V8"/>
    </sheetView>
  </sheetViews>
  <sheetFormatPr defaultRowHeight="15" x14ac:dyDescent="0.25"/>
  <cols>
    <col min="1" max="1" width="14.42578125" style="64" customWidth="1"/>
    <col min="2" max="2" width="3.140625" style="64" customWidth="1"/>
    <col min="3" max="8" width="9.140625" style="64"/>
    <col min="9" max="9" width="96" style="64" customWidth="1"/>
    <col min="10" max="13" width="9.140625" style="64"/>
    <col min="14" max="14" width="88.140625" style="64" customWidth="1"/>
    <col min="15" max="16384" width="9.140625" style="64"/>
  </cols>
  <sheetData>
    <row r="1" spans="1:26" x14ac:dyDescent="0.25">
      <c r="I1" s="64" t="s">
        <v>279</v>
      </c>
      <c r="N1" s="64" t="s">
        <v>568</v>
      </c>
    </row>
    <row r="2" spans="1:26" x14ac:dyDescent="0.25">
      <c r="A2" s="64" t="s">
        <v>28</v>
      </c>
      <c r="C2" s="64" t="s">
        <v>30</v>
      </c>
    </row>
    <row r="3" spans="1:26" ht="15.75" thickBot="1" x14ac:dyDescent="0.3">
      <c r="A3" s="64" t="s">
        <v>29</v>
      </c>
      <c r="C3" s="64" t="s">
        <v>31</v>
      </c>
      <c r="I3" s="65" t="s">
        <v>34</v>
      </c>
      <c r="J3" s="66" t="s">
        <v>33</v>
      </c>
      <c r="N3" s="65" t="s">
        <v>280</v>
      </c>
      <c r="O3" s="65" t="s">
        <v>33</v>
      </c>
      <c r="W3" s="65" t="s">
        <v>34</v>
      </c>
      <c r="X3" s="64" t="s">
        <v>648</v>
      </c>
      <c r="Z3" t="s">
        <v>1195</v>
      </c>
    </row>
    <row r="4" spans="1:26" ht="15.75" thickBot="1" x14ac:dyDescent="0.3">
      <c r="C4" s="64" t="s">
        <v>32</v>
      </c>
      <c r="I4" s="65" t="s">
        <v>36</v>
      </c>
      <c r="J4" s="66" t="s">
        <v>35</v>
      </c>
      <c r="N4" s="65" t="s">
        <v>281</v>
      </c>
      <c r="O4" s="65" t="s">
        <v>33</v>
      </c>
      <c r="W4" s="65" t="s">
        <v>36</v>
      </c>
      <c r="X4" s="64" t="s">
        <v>648</v>
      </c>
      <c r="Z4" s="117" t="s">
        <v>661</v>
      </c>
    </row>
    <row r="5" spans="1:26" ht="15.75" thickBot="1" x14ac:dyDescent="0.3">
      <c r="I5" s="65" t="s">
        <v>37</v>
      </c>
      <c r="J5" s="66" t="s">
        <v>35</v>
      </c>
      <c r="N5" s="65" t="s">
        <v>282</v>
      </c>
      <c r="O5" s="65" t="s">
        <v>33</v>
      </c>
      <c r="W5" s="65" t="s">
        <v>37</v>
      </c>
      <c r="X5" s="64" t="s">
        <v>648</v>
      </c>
      <c r="Z5" s="117" t="s">
        <v>672</v>
      </c>
    </row>
    <row r="6" spans="1:26" ht="15.75" thickBot="1" x14ac:dyDescent="0.3">
      <c r="I6" s="65" t="s">
        <v>38</v>
      </c>
      <c r="J6" s="66" t="s">
        <v>35</v>
      </c>
      <c r="N6" s="65" t="s">
        <v>284</v>
      </c>
      <c r="O6" s="65" t="s">
        <v>283</v>
      </c>
      <c r="W6" s="65" t="s">
        <v>38</v>
      </c>
      <c r="X6" s="64" t="s">
        <v>648</v>
      </c>
      <c r="Z6" s="117" t="s">
        <v>678</v>
      </c>
    </row>
    <row r="7" spans="1:26" ht="15.75" thickBot="1" x14ac:dyDescent="0.3">
      <c r="I7" s="65" t="s">
        <v>39</v>
      </c>
      <c r="J7" s="66" t="s">
        <v>35</v>
      </c>
      <c r="N7" s="65" t="s">
        <v>285</v>
      </c>
      <c r="O7" s="65" t="s">
        <v>35</v>
      </c>
      <c r="W7" s="65" t="s">
        <v>39</v>
      </c>
      <c r="X7" s="64" t="s">
        <v>648</v>
      </c>
      <c r="Z7" s="117" t="s">
        <v>684</v>
      </c>
    </row>
    <row r="8" spans="1:26" ht="15.75" thickBot="1" x14ac:dyDescent="0.3">
      <c r="A8" s="64" t="s">
        <v>577</v>
      </c>
      <c r="I8" s="65" t="s">
        <v>40</v>
      </c>
      <c r="J8" s="66" t="s">
        <v>35</v>
      </c>
      <c r="N8" s="65" t="s">
        <v>286</v>
      </c>
      <c r="O8" s="65" t="s">
        <v>35</v>
      </c>
      <c r="W8" s="65" t="s">
        <v>40</v>
      </c>
      <c r="X8" s="64" t="s">
        <v>648</v>
      </c>
      <c r="Z8" s="117" t="s">
        <v>690</v>
      </c>
    </row>
    <row r="9" spans="1:26" ht="15.75" thickBot="1" x14ac:dyDescent="0.3">
      <c r="A9" s="64" t="s">
        <v>578</v>
      </c>
      <c r="I9" s="65" t="s">
        <v>41</v>
      </c>
      <c r="J9" s="66" t="s">
        <v>35</v>
      </c>
      <c r="N9" s="65" t="s">
        <v>287</v>
      </c>
      <c r="O9" s="65" t="s">
        <v>35</v>
      </c>
      <c r="W9" s="65" t="s">
        <v>41</v>
      </c>
      <c r="X9" s="64" t="s">
        <v>648</v>
      </c>
      <c r="Z9" s="117" t="s">
        <v>696</v>
      </c>
    </row>
    <row r="10" spans="1:26" ht="15.75" thickBot="1" x14ac:dyDescent="0.3">
      <c r="I10" s="65" t="s">
        <v>42</v>
      </c>
      <c r="J10" s="66" t="s">
        <v>35</v>
      </c>
      <c r="N10" s="65" t="s">
        <v>288</v>
      </c>
      <c r="O10" s="65" t="s">
        <v>35</v>
      </c>
      <c r="W10" s="65" t="s">
        <v>42</v>
      </c>
      <c r="X10" s="64" t="s">
        <v>648</v>
      </c>
      <c r="Z10" s="117" t="s">
        <v>702</v>
      </c>
    </row>
    <row r="11" spans="1:26" ht="15.75" thickBot="1" x14ac:dyDescent="0.3">
      <c r="A11" s="64" t="s">
        <v>579</v>
      </c>
      <c r="I11" s="65" t="s">
        <v>43</v>
      </c>
      <c r="J11" s="66" t="s">
        <v>35</v>
      </c>
      <c r="N11" s="65" t="s">
        <v>289</v>
      </c>
      <c r="O11" s="65" t="s">
        <v>35</v>
      </c>
      <c r="W11" s="65" t="s">
        <v>43</v>
      </c>
      <c r="X11" s="64" t="s">
        <v>648</v>
      </c>
      <c r="Z11" s="117" t="s">
        <v>708</v>
      </c>
    </row>
    <row r="12" spans="1:26" ht="15.75" thickBot="1" x14ac:dyDescent="0.3">
      <c r="A12" s="64" t="s">
        <v>570</v>
      </c>
      <c r="I12" s="65" t="s">
        <v>44</v>
      </c>
      <c r="J12" s="66" t="s">
        <v>35</v>
      </c>
      <c r="N12" s="65" t="s">
        <v>290</v>
      </c>
      <c r="O12" s="65" t="s">
        <v>35</v>
      </c>
      <c r="W12" s="65" t="s">
        <v>44</v>
      </c>
      <c r="X12" s="64" t="s">
        <v>648</v>
      </c>
      <c r="Z12" s="117" t="s">
        <v>714</v>
      </c>
    </row>
    <row r="13" spans="1:26" ht="15.75" thickBot="1" x14ac:dyDescent="0.3">
      <c r="A13" s="64" t="s">
        <v>571</v>
      </c>
      <c r="I13" s="65" t="s">
        <v>45</v>
      </c>
      <c r="J13" s="66" t="s">
        <v>35</v>
      </c>
      <c r="N13" s="65" t="s">
        <v>291</v>
      </c>
      <c r="O13" s="65" t="s">
        <v>35</v>
      </c>
      <c r="W13" s="65" t="s">
        <v>45</v>
      </c>
      <c r="X13" s="64" t="s">
        <v>648</v>
      </c>
      <c r="Z13" s="117" t="s">
        <v>732</v>
      </c>
    </row>
    <row r="14" spans="1:26" ht="15.75" thickBot="1" x14ac:dyDescent="0.3">
      <c r="I14" s="65" t="s">
        <v>46</v>
      </c>
      <c r="J14" s="66" t="s">
        <v>35</v>
      </c>
      <c r="N14" s="65" t="s">
        <v>292</v>
      </c>
      <c r="O14" s="65" t="s">
        <v>35</v>
      </c>
      <c r="W14" s="65" t="s">
        <v>46</v>
      </c>
      <c r="X14" s="64" t="s">
        <v>648</v>
      </c>
      <c r="Z14" s="117" t="s">
        <v>720</v>
      </c>
    </row>
    <row r="15" spans="1:26" ht="15.75" thickBot="1" x14ac:dyDescent="0.3">
      <c r="I15" s="65" t="s">
        <v>47</v>
      </c>
      <c r="J15" s="66" t="s">
        <v>35</v>
      </c>
      <c r="N15" s="65" t="s">
        <v>293</v>
      </c>
      <c r="O15" s="65" t="s">
        <v>35</v>
      </c>
      <c r="W15" s="65" t="s">
        <v>47</v>
      </c>
      <c r="X15" s="64" t="s">
        <v>648</v>
      </c>
      <c r="Z15" s="117" t="s">
        <v>726</v>
      </c>
    </row>
    <row r="16" spans="1:26" ht="15.75" thickBot="1" x14ac:dyDescent="0.3">
      <c r="I16" s="65" t="s">
        <v>48</v>
      </c>
      <c r="J16" s="66" t="s">
        <v>35</v>
      </c>
      <c r="N16" s="65" t="s">
        <v>294</v>
      </c>
      <c r="O16" s="65" t="s">
        <v>35</v>
      </c>
      <c r="W16" s="65" t="s">
        <v>48</v>
      </c>
      <c r="X16" s="64" t="s">
        <v>648</v>
      </c>
      <c r="Z16" s="117" t="s">
        <v>738</v>
      </c>
    </row>
    <row r="17" spans="1:26" ht="15.75" thickBot="1" x14ac:dyDescent="0.3">
      <c r="A17" s="64" t="s">
        <v>646</v>
      </c>
      <c r="I17" s="65" t="s">
        <v>49</v>
      </c>
      <c r="J17" s="66" t="s">
        <v>35</v>
      </c>
      <c r="N17" s="65" t="s">
        <v>295</v>
      </c>
      <c r="O17" s="65" t="s">
        <v>35</v>
      </c>
      <c r="W17" s="65" t="s">
        <v>49</v>
      </c>
      <c r="X17" s="64" t="s">
        <v>648</v>
      </c>
      <c r="Z17" s="117" t="s">
        <v>744</v>
      </c>
    </row>
    <row r="18" spans="1:26" ht="15.75" thickBot="1" x14ac:dyDescent="0.3">
      <c r="A18" s="64" t="s">
        <v>647</v>
      </c>
      <c r="I18" s="65" t="s">
        <v>50</v>
      </c>
      <c r="J18" s="66" t="s">
        <v>35</v>
      </c>
      <c r="N18" s="65" t="s">
        <v>296</v>
      </c>
      <c r="O18" s="65" t="s">
        <v>59</v>
      </c>
      <c r="W18" s="65" t="s">
        <v>50</v>
      </c>
      <c r="X18" s="64" t="s">
        <v>648</v>
      </c>
      <c r="Z18" s="117" t="s">
        <v>751</v>
      </c>
    </row>
    <row r="19" spans="1:26" ht="15.75" thickBot="1" x14ac:dyDescent="0.3">
      <c r="I19" s="65" t="s">
        <v>51</v>
      </c>
      <c r="J19" s="66" t="s">
        <v>35</v>
      </c>
      <c r="N19" s="65" t="s">
        <v>297</v>
      </c>
      <c r="O19" s="65" t="s">
        <v>59</v>
      </c>
      <c r="W19" s="65" t="s">
        <v>51</v>
      </c>
      <c r="X19" s="64" t="s">
        <v>648</v>
      </c>
      <c r="Z19" s="117" t="s">
        <v>757</v>
      </c>
    </row>
    <row r="20" spans="1:26" ht="15.75" thickBot="1" x14ac:dyDescent="0.3">
      <c r="I20" s="65" t="s">
        <v>52</v>
      </c>
      <c r="J20" s="66" t="s">
        <v>35</v>
      </c>
      <c r="N20" s="65" t="s">
        <v>298</v>
      </c>
      <c r="O20" s="65" t="s">
        <v>59</v>
      </c>
      <c r="W20" s="65" t="s">
        <v>52</v>
      </c>
      <c r="X20" s="64" t="s">
        <v>648</v>
      </c>
      <c r="Z20" s="117" t="s">
        <v>763</v>
      </c>
    </row>
    <row r="21" spans="1:26" ht="15.75" thickBot="1" x14ac:dyDescent="0.3">
      <c r="I21" s="65" t="s">
        <v>53</v>
      </c>
      <c r="J21" s="66" t="s">
        <v>35</v>
      </c>
      <c r="N21" s="65" t="s">
        <v>299</v>
      </c>
      <c r="O21" s="65" t="s">
        <v>59</v>
      </c>
      <c r="W21" s="65" t="s">
        <v>53</v>
      </c>
      <c r="X21" s="64" t="s">
        <v>648</v>
      </c>
      <c r="Z21" s="117" t="s">
        <v>769</v>
      </c>
    </row>
    <row r="22" spans="1:26" ht="15.75" thickBot="1" x14ac:dyDescent="0.3">
      <c r="I22" s="65" t="s">
        <v>54</v>
      </c>
      <c r="J22" s="66" t="s">
        <v>35</v>
      </c>
      <c r="N22" s="65" t="s">
        <v>300</v>
      </c>
      <c r="O22" s="65" t="s">
        <v>59</v>
      </c>
      <c r="W22" s="65" t="s">
        <v>54</v>
      </c>
      <c r="X22" s="64" t="s">
        <v>648</v>
      </c>
      <c r="Z22" s="117" t="s">
        <v>775</v>
      </c>
    </row>
    <row r="23" spans="1:26" ht="15.75" thickBot="1" x14ac:dyDescent="0.3">
      <c r="I23" s="65" t="s">
        <v>55</v>
      </c>
      <c r="J23" s="66" t="s">
        <v>35</v>
      </c>
      <c r="N23" s="65" t="s">
        <v>301</v>
      </c>
      <c r="O23" s="65" t="s">
        <v>59</v>
      </c>
      <c r="W23" s="65" t="s">
        <v>55</v>
      </c>
      <c r="X23" s="64" t="s">
        <v>648</v>
      </c>
      <c r="Z23" s="117" t="s">
        <v>781</v>
      </c>
    </row>
    <row r="24" spans="1:26" ht="15.75" thickBot="1" x14ac:dyDescent="0.3">
      <c r="I24" s="65" t="s">
        <v>56</v>
      </c>
      <c r="J24" s="66" t="s">
        <v>35</v>
      </c>
      <c r="N24" s="65" t="s">
        <v>302</v>
      </c>
      <c r="O24" s="65" t="s">
        <v>59</v>
      </c>
      <c r="W24" s="65" t="s">
        <v>56</v>
      </c>
      <c r="X24" s="64" t="s">
        <v>648</v>
      </c>
      <c r="Z24" s="117" t="s">
        <v>787</v>
      </c>
    </row>
    <row r="25" spans="1:26" ht="15.75" thickBot="1" x14ac:dyDescent="0.3">
      <c r="I25" s="65" t="s">
        <v>57</v>
      </c>
      <c r="J25" s="66" t="s">
        <v>35</v>
      </c>
      <c r="N25" s="65" t="s">
        <v>304</v>
      </c>
      <c r="O25" s="65" t="s">
        <v>303</v>
      </c>
      <c r="W25" s="65" t="s">
        <v>57</v>
      </c>
      <c r="X25" s="64" t="s">
        <v>648</v>
      </c>
      <c r="Z25" s="117" t="s">
        <v>793</v>
      </c>
    </row>
    <row r="26" spans="1:26" ht="15.75" thickBot="1" x14ac:dyDescent="0.3">
      <c r="I26" s="65" t="s">
        <v>58</v>
      </c>
      <c r="J26" s="66" t="s">
        <v>35</v>
      </c>
      <c r="N26" s="65" t="s">
        <v>305</v>
      </c>
      <c r="O26" s="65" t="s">
        <v>303</v>
      </c>
      <c r="W26" s="65" t="s">
        <v>58</v>
      </c>
      <c r="X26" s="64" t="s">
        <v>648</v>
      </c>
      <c r="Z26" s="117" t="s">
        <v>799</v>
      </c>
    </row>
    <row r="27" spans="1:26" ht="15.75" thickBot="1" x14ac:dyDescent="0.3">
      <c r="I27" s="65" t="s">
        <v>60</v>
      </c>
      <c r="J27" s="66" t="s">
        <v>59</v>
      </c>
      <c r="N27" s="65" t="s">
        <v>306</v>
      </c>
      <c r="O27" s="65" t="s">
        <v>303</v>
      </c>
      <c r="W27" s="65" t="s">
        <v>60</v>
      </c>
      <c r="X27" s="64" t="s">
        <v>648</v>
      </c>
      <c r="Z27" s="117" t="s">
        <v>805</v>
      </c>
    </row>
    <row r="28" spans="1:26" ht="15.75" thickBot="1" x14ac:dyDescent="0.3">
      <c r="I28" s="65" t="s">
        <v>61</v>
      </c>
      <c r="J28" s="66" t="s">
        <v>59</v>
      </c>
      <c r="N28" s="65" t="s">
        <v>307</v>
      </c>
      <c r="O28" s="65" t="s">
        <v>303</v>
      </c>
      <c r="W28" s="65" t="s">
        <v>61</v>
      </c>
      <c r="X28" s="64" t="s">
        <v>648</v>
      </c>
      <c r="Z28" s="117" t="s">
        <v>811</v>
      </c>
    </row>
    <row r="29" spans="1:26" ht="15.75" thickBot="1" x14ac:dyDescent="0.3">
      <c r="I29" s="65" t="s">
        <v>62</v>
      </c>
      <c r="J29" s="66" t="s">
        <v>59</v>
      </c>
      <c r="N29" s="65" t="s">
        <v>308</v>
      </c>
      <c r="O29" s="65" t="s">
        <v>303</v>
      </c>
      <c r="W29" s="65" t="s">
        <v>62</v>
      </c>
      <c r="X29" s="64" t="s">
        <v>648</v>
      </c>
      <c r="Z29" s="117" t="s">
        <v>817</v>
      </c>
    </row>
    <row r="30" spans="1:26" ht="15.75" thickBot="1" x14ac:dyDescent="0.3">
      <c r="I30" s="65" t="s">
        <v>64</v>
      </c>
      <c r="J30" s="66" t="s">
        <v>63</v>
      </c>
      <c r="N30" s="65" t="s">
        <v>309</v>
      </c>
      <c r="O30" s="65" t="s">
        <v>63</v>
      </c>
      <c r="W30" s="65" t="s">
        <v>64</v>
      </c>
      <c r="X30" s="64" t="s">
        <v>648</v>
      </c>
      <c r="Z30" s="117" t="s">
        <v>823</v>
      </c>
    </row>
    <row r="31" spans="1:26" ht="15.75" thickBot="1" x14ac:dyDescent="0.3">
      <c r="I31" s="65" t="s">
        <v>65</v>
      </c>
      <c r="J31" s="66" t="s">
        <v>63</v>
      </c>
      <c r="N31" s="65" t="s">
        <v>310</v>
      </c>
      <c r="O31" s="65" t="s">
        <v>63</v>
      </c>
      <c r="W31" s="65" t="s">
        <v>65</v>
      </c>
      <c r="X31" s="64" t="s">
        <v>648</v>
      </c>
      <c r="Z31" s="117" t="s">
        <v>829</v>
      </c>
    </row>
    <row r="32" spans="1:26" ht="15.75" thickBot="1" x14ac:dyDescent="0.3">
      <c r="I32" s="65" t="s">
        <v>66</v>
      </c>
      <c r="J32" s="66" t="s">
        <v>63</v>
      </c>
      <c r="N32" s="65" t="s">
        <v>311</v>
      </c>
      <c r="O32" s="65" t="s">
        <v>63</v>
      </c>
      <c r="W32" s="65" t="s">
        <v>66</v>
      </c>
      <c r="X32" s="64" t="s">
        <v>648</v>
      </c>
      <c r="Z32" s="117" t="s">
        <v>835</v>
      </c>
    </row>
    <row r="33" spans="9:26" ht="15.75" thickBot="1" x14ac:dyDescent="0.3">
      <c r="I33" s="65" t="s">
        <v>67</v>
      </c>
      <c r="J33" s="66" t="s">
        <v>63</v>
      </c>
      <c r="N33" s="65" t="s">
        <v>312</v>
      </c>
      <c r="O33" s="65" t="s">
        <v>63</v>
      </c>
      <c r="W33" s="65" t="s">
        <v>67</v>
      </c>
      <c r="X33" s="64" t="s">
        <v>648</v>
      </c>
      <c r="Z33" s="117" t="s">
        <v>841</v>
      </c>
    </row>
    <row r="34" spans="9:26" ht="15.75" thickBot="1" x14ac:dyDescent="0.3">
      <c r="I34" s="65" t="s">
        <v>68</v>
      </c>
      <c r="J34" s="66" t="s">
        <v>63</v>
      </c>
      <c r="N34" s="65" t="s">
        <v>313</v>
      </c>
      <c r="O34" s="65" t="s">
        <v>63</v>
      </c>
      <c r="W34" s="65" t="s">
        <v>68</v>
      </c>
      <c r="X34" s="64" t="s">
        <v>648</v>
      </c>
      <c r="Z34" s="117" t="s">
        <v>847</v>
      </c>
    </row>
    <row r="35" spans="9:26" ht="15.75" thickBot="1" x14ac:dyDescent="0.3">
      <c r="I35" s="65" t="s">
        <v>69</v>
      </c>
      <c r="J35" s="66" t="s">
        <v>63</v>
      </c>
      <c r="N35" s="65" t="s">
        <v>314</v>
      </c>
      <c r="O35" s="65" t="s">
        <v>63</v>
      </c>
      <c r="W35" s="65" t="s">
        <v>69</v>
      </c>
      <c r="X35" s="64" t="s">
        <v>648</v>
      </c>
      <c r="Z35" s="117" t="s">
        <v>853</v>
      </c>
    </row>
    <row r="36" spans="9:26" ht="15.75" thickBot="1" x14ac:dyDescent="0.3">
      <c r="I36" s="65" t="s">
        <v>70</v>
      </c>
      <c r="J36" s="66" t="s">
        <v>63</v>
      </c>
      <c r="N36" s="65" t="s">
        <v>315</v>
      </c>
      <c r="O36" s="65" t="s">
        <v>63</v>
      </c>
      <c r="W36" s="65" t="s">
        <v>70</v>
      </c>
      <c r="X36" s="64" t="s">
        <v>648</v>
      </c>
      <c r="Z36" s="117" t="s">
        <v>859</v>
      </c>
    </row>
    <row r="37" spans="9:26" ht="15.75" thickBot="1" x14ac:dyDescent="0.3">
      <c r="I37" s="65" t="s">
        <v>72</v>
      </c>
      <c r="J37" s="66" t="s">
        <v>71</v>
      </c>
      <c r="N37" s="65" t="s">
        <v>316</v>
      </c>
      <c r="O37" s="65" t="s">
        <v>63</v>
      </c>
      <c r="W37" s="65" t="s">
        <v>72</v>
      </c>
      <c r="X37" s="64" t="s">
        <v>648</v>
      </c>
      <c r="Z37" s="117" t="s">
        <v>865</v>
      </c>
    </row>
    <row r="38" spans="9:26" ht="15.75" thickBot="1" x14ac:dyDescent="0.3">
      <c r="I38" s="65" t="s">
        <v>73</v>
      </c>
      <c r="J38" s="66" t="s">
        <v>71</v>
      </c>
      <c r="N38" s="65" t="s">
        <v>317</v>
      </c>
      <c r="O38" s="65" t="s">
        <v>63</v>
      </c>
      <c r="W38" s="65" t="s">
        <v>73</v>
      </c>
      <c r="X38" s="64" t="s">
        <v>648</v>
      </c>
      <c r="Z38" s="117" t="s">
        <v>871</v>
      </c>
    </row>
    <row r="39" spans="9:26" ht="15.75" thickBot="1" x14ac:dyDescent="0.3">
      <c r="I39" s="65" t="s">
        <v>74</v>
      </c>
      <c r="J39" s="66" t="s">
        <v>71</v>
      </c>
      <c r="N39" s="65" t="s">
        <v>318</v>
      </c>
      <c r="O39" s="65" t="s">
        <v>63</v>
      </c>
      <c r="W39" s="65" t="s">
        <v>74</v>
      </c>
      <c r="X39" s="64" t="s">
        <v>648</v>
      </c>
      <c r="Z39" s="117" t="s">
        <v>877</v>
      </c>
    </row>
    <row r="40" spans="9:26" ht="15.75" thickBot="1" x14ac:dyDescent="0.3">
      <c r="I40" s="65" t="s">
        <v>76</v>
      </c>
      <c r="J40" s="66" t="s">
        <v>75</v>
      </c>
      <c r="N40" s="65" t="s">
        <v>319</v>
      </c>
      <c r="O40" s="65" t="s">
        <v>63</v>
      </c>
      <c r="W40" s="65" t="s">
        <v>76</v>
      </c>
      <c r="X40" s="64" t="s">
        <v>648</v>
      </c>
      <c r="Z40" s="117" t="s">
        <v>883</v>
      </c>
    </row>
    <row r="41" spans="9:26" ht="15.75" thickBot="1" x14ac:dyDescent="0.3">
      <c r="I41" s="65" t="s">
        <v>77</v>
      </c>
      <c r="J41" s="66" t="s">
        <v>75</v>
      </c>
      <c r="N41" s="65" t="s">
        <v>320</v>
      </c>
      <c r="O41" s="65" t="s">
        <v>63</v>
      </c>
      <c r="W41" s="65" t="s">
        <v>77</v>
      </c>
      <c r="X41" s="64" t="s">
        <v>648</v>
      </c>
      <c r="Z41" s="117" t="s">
        <v>889</v>
      </c>
    </row>
    <row r="42" spans="9:26" ht="15.75" thickBot="1" x14ac:dyDescent="0.3">
      <c r="I42" s="65" t="s">
        <v>78</v>
      </c>
      <c r="J42" s="66" t="s">
        <v>75</v>
      </c>
      <c r="N42" s="65" t="s">
        <v>321</v>
      </c>
      <c r="O42" s="65" t="s">
        <v>63</v>
      </c>
      <c r="W42" s="65" t="s">
        <v>78</v>
      </c>
      <c r="X42" s="64" t="s">
        <v>648</v>
      </c>
      <c r="Z42" s="117" t="s">
        <v>895</v>
      </c>
    </row>
    <row r="43" spans="9:26" ht="15.75" thickBot="1" x14ac:dyDescent="0.3">
      <c r="I43" s="65" t="s">
        <v>79</v>
      </c>
      <c r="J43" s="66" t="s">
        <v>75</v>
      </c>
      <c r="N43" s="65" t="s">
        <v>322</v>
      </c>
      <c r="O43" s="65" t="s">
        <v>63</v>
      </c>
      <c r="W43" s="65" t="s">
        <v>79</v>
      </c>
      <c r="X43" s="64" t="s">
        <v>648</v>
      </c>
      <c r="Z43" s="117" t="s">
        <v>901</v>
      </c>
    </row>
    <row r="44" spans="9:26" ht="15.75" thickBot="1" x14ac:dyDescent="0.3">
      <c r="I44" s="65" t="s">
        <v>80</v>
      </c>
      <c r="J44" s="66" t="s">
        <v>75</v>
      </c>
      <c r="N44" s="65" t="s">
        <v>323</v>
      </c>
      <c r="O44" s="65" t="s">
        <v>63</v>
      </c>
      <c r="W44" s="65" t="s">
        <v>80</v>
      </c>
      <c r="X44" s="64" t="s">
        <v>648</v>
      </c>
      <c r="Z44" s="117" t="s">
        <v>907</v>
      </c>
    </row>
    <row r="45" spans="9:26" ht="15.75" thickBot="1" x14ac:dyDescent="0.3">
      <c r="I45" s="65" t="s">
        <v>81</v>
      </c>
      <c r="J45" s="66" t="s">
        <v>75</v>
      </c>
      <c r="N45" s="65" t="s">
        <v>324</v>
      </c>
      <c r="O45" s="65" t="s">
        <v>63</v>
      </c>
      <c r="W45" s="65" t="s">
        <v>81</v>
      </c>
      <c r="X45" s="64" t="s">
        <v>648</v>
      </c>
      <c r="Z45" s="117" t="s">
        <v>913</v>
      </c>
    </row>
    <row r="46" spans="9:26" ht="15.75" thickBot="1" x14ac:dyDescent="0.3">
      <c r="I46" s="65" t="s">
        <v>82</v>
      </c>
      <c r="J46" s="66" t="s">
        <v>75</v>
      </c>
      <c r="N46" s="65" t="s">
        <v>325</v>
      </c>
      <c r="O46" s="65" t="s">
        <v>71</v>
      </c>
      <c r="W46" s="65" t="s">
        <v>82</v>
      </c>
      <c r="X46" s="64" t="s">
        <v>648</v>
      </c>
      <c r="Z46" s="117" t="s">
        <v>919</v>
      </c>
    </row>
    <row r="47" spans="9:26" ht="15.75" thickBot="1" x14ac:dyDescent="0.3">
      <c r="I47" s="65" t="s">
        <v>83</v>
      </c>
      <c r="J47" s="66" t="s">
        <v>75</v>
      </c>
      <c r="N47" s="65" t="s">
        <v>326</v>
      </c>
      <c r="O47" s="65" t="s">
        <v>71</v>
      </c>
      <c r="W47" s="65" t="s">
        <v>83</v>
      </c>
      <c r="X47" s="64" t="s">
        <v>648</v>
      </c>
      <c r="Z47" s="117" t="s">
        <v>925</v>
      </c>
    </row>
    <row r="48" spans="9:26" ht="15.75" thickBot="1" x14ac:dyDescent="0.3">
      <c r="I48" s="65" t="s">
        <v>84</v>
      </c>
      <c r="J48" s="66" t="s">
        <v>75</v>
      </c>
      <c r="N48" s="65" t="s">
        <v>327</v>
      </c>
      <c r="O48" s="65" t="s">
        <v>71</v>
      </c>
      <c r="W48" s="65" t="s">
        <v>84</v>
      </c>
      <c r="X48" s="64" t="s">
        <v>648</v>
      </c>
      <c r="Z48" s="117" t="s">
        <v>931</v>
      </c>
    </row>
    <row r="49" spans="9:26" ht="15.75" thickBot="1" x14ac:dyDescent="0.3">
      <c r="I49" s="65" t="s">
        <v>85</v>
      </c>
      <c r="J49" s="66" t="s">
        <v>75</v>
      </c>
      <c r="N49" s="65" t="s">
        <v>328</v>
      </c>
      <c r="O49" s="65" t="s">
        <v>71</v>
      </c>
      <c r="W49" s="65" t="s">
        <v>85</v>
      </c>
      <c r="X49" s="64" t="s">
        <v>648</v>
      </c>
      <c r="Z49" s="117" t="s">
        <v>1171</v>
      </c>
    </row>
    <row r="50" spans="9:26" ht="15.75" thickBot="1" x14ac:dyDescent="0.3">
      <c r="I50" s="65" t="s">
        <v>87</v>
      </c>
      <c r="J50" s="66" t="s">
        <v>86</v>
      </c>
      <c r="N50" s="65" t="s">
        <v>329</v>
      </c>
      <c r="O50" s="65" t="s">
        <v>71</v>
      </c>
      <c r="W50" s="65" t="s">
        <v>87</v>
      </c>
      <c r="X50" s="64" t="s">
        <v>648</v>
      </c>
      <c r="Z50" s="117" t="s">
        <v>937</v>
      </c>
    </row>
    <row r="51" spans="9:26" ht="15.75" thickBot="1" x14ac:dyDescent="0.3">
      <c r="I51" s="65" t="s">
        <v>88</v>
      </c>
      <c r="J51" s="66" t="s">
        <v>86</v>
      </c>
      <c r="N51" s="65" t="s">
        <v>330</v>
      </c>
      <c r="O51" s="65" t="s">
        <v>71</v>
      </c>
      <c r="W51" s="65" t="s">
        <v>88</v>
      </c>
      <c r="X51" s="64" t="s">
        <v>648</v>
      </c>
      <c r="Z51" s="117" t="s">
        <v>979</v>
      </c>
    </row>
    <row r="52" spans="9:26" ht="15.75" thickBot="1" x14ac:dyDescent="0.3">
      <c r="I52" s="65" t="s">
        <v>89</v>
      </c>
      <c r="J52" s="66" t="s">
        <v>86</v>
      </c>
      <c r="N52" s="65" t="s">
        <v>331</v>
      </c>
      <c r="O52" s="65" t="s">
        <v>71</v>
      </c>
      <c r="W52" s="65" t="s">
        <v>89</v>
      </c>
      <c r="X52" s="64" t="s">
        <v>648</v>
      </c>
      <c r="Z52" s="117" t="s">
        <v>943</v>
      </c>
    </row>
    <row r="53" spans="9:26" ht="15.75" thickBot="1" x14ac:dyDescent="0.3">
      <c r="I53" s="65" t="s">
        <v>90</v>
      </c>
      <c r="J53" s="66" t="s">
        <v>86</v>
      </c>
      <c r="N53" s="65" t="s">
        <v>332</v>
      </c>
      <c r="O53" s="65" t="s">
        <v>71</v>
      </c>
      <c r="W53" s="65" t="s">
        <v>90</v>
      </c>
      <c r="X53" s="64" t="s">
        <v>648</v>
      </c>
      <c r="Z53" s="117" t="s">
        <v>949</v>
      </c>
    </row>
    <row r="54" spans="9:26" ht="15.75" thickBot="1" x14ac:dyDescent="0.3">
      <c r="I54" s="65" t="s">
        <v>91</v>
      </c>
      <c r="J54" s="66" t="s">
        <v>86</v>
      </c>
      <c r="N54" s="65" t="s">
        <v>333</v>
      </c>
      <c r="O54" s="65" t="s">
        <v>71</v>
      </c>
      <c r="W54" s="65" t="s">
        <v>91</v>
      </c>
      <c r="X54" s="64" t="s">
        <v>648</v>
      </c>
      <c r="Z54" s="117" t="s">
        <v>955</v>
      </c>
    </row>
    <row r="55" spans="9:26" ht="15.75" thickBot="1" x14ac:dyDescent="0.3">
      <c r="I55" s="65" t="s">
        <v>92</v>
      </c>
      <c r="J55" s="66" t="s">
        <v>86</v>
      </c>
      <c r="N55" s="65" t="s">
        <v>334</v>
      </c>
      <c r="O55" s="65" t="s">
        <v>71</v>
      </c>
      <c r="W55" s="65" t="s">
        <v>92</v>
      </c>
      <c r="X55" s="64" t="s">
        <v>648</v>
      </c>
      <c r="Z55" s="117" t="s">
        <v>961</v>
      </c>
    </row>
    <row r="56" spans="9:26" ht="15.75" thickBot="1" x14ac:dyDescent="0.3">
      <c r="I56" s="65" t="s">
        <v>93</v>
      </c>
      <c r="J56" s="66" t="s">
        <v>86</v>
      </c>
      <c r="N56" s="65" t="s">
        <v>335</v>
      </c>
      <c r="O56" s="65" t="s">
        <v>75</v>
      </c>
      <c r="W56" s="65" t="s">
        <v>93</v>
      </c>
      <c r="X56" s="64" t="s">
        <v>648</v>
      </c>
      <c r="Z56" s="117" t="s">
        <v>985</v>
      </c>
    </row>
    <row r="57" spans="9:26" ht="15.75" thickBot="1" x14ac:dyDescent="0.3">
      <c r="I57" s="65" t="s">
        <v>94</v>
      </c>
      <c r="J57" s="66" t="s">
        <v>86</v>
      </c>
      <c r="N57" s="65" t="s">
        <v>336</v>
      </c>
      <c r="O57" s="65" t="s">
        <v>75</v>
      </c>
      <c r="W57" s="65" t="s">
        <v>94</v>
      </c>
      <c r="X57" s="64" t="s">
        <v>648</v>
      </c>
      <c r="Z57" s="117" t="s">
        <v>967</v>
      </c>
    </row>
    <row r="58" spans="9:26" ht="15.75" thickBot="1" x14ac:dyDescent="0.3">
      <c r="I58" s="65" t="s">
        <v>95</v>
      </c>
      <c r="J58" s="66" t="s">
        <v>86</v>
      </c>
      <c r="N58" s="65" t="s">
        <v>337</v>
      </c>
      <c r="O58" s="65" t="s">
        <v>75</v>
      </c>
      <c r="W58" s="65" t="s">
        <v>95</v>
      </c>
      <c r="X58" s="64" t="s">
        <v>648</v>
      </c>
      <c r="Z58" s="117" t="s">
        <v>973</v>
      </c>
    </row>
    <row r="59" spans="9:26" ht="15.75" thickBot="1" x14ac:dyDescent="0.3">
      <c r="I59" s="65" t="s">
        <v>96</v>
      </c>
      <c r="J59" s="66" t="s">
        <v>86</v>
      </c>
      <c r="N59" s="65" t="s">
        <v>338</v>
      </c>
      <c r="O59" s="65" t="s">
        <v>75</v>
      </c>
      <c r="W59" s="65" t="s">
        <v>96</v>
      </c>
      <c r="X59" s="64" t="s">
        <v>648</v>
      </c>
      <c r="Z59" s="117" t="s">
        <v>991</v>
      </c>
    </row>
    <row r="60" spans="9:26" ht="15.75" thickBot="1" x14ac:dyDescent="0.3">
      <c r="I60" s="65" t="s">
        <v>97</v>
      </c>
      <c r="J60" s="66" t="s">
        <v>86</v>
      </c>
      <c r="N60" s="65" t="s">
        <v>339</v>
      </c>
      <c r="O60" s="65" t="s">
        <v>75</v>
      </c>
      <c r="W60" s="65" t="s">
        <v>97</v>
      </c>
      <c r="X60" s="64" t="s">
        <v>648</v>
      </c>
      <c r="Z60" s="117" t="s">
        <v>997</v>
      </c>
    </row>
    <row r="61" spans="9:26" ht="15.75" thickBot="1" x14ac:dyDescent="0.3">
      <c r="I61" s="65" t="s">
        <v>98</v>
      </c>
      <c r="J61" s="66" t="s">
        <v>86</v>
      </c>
      <c r="N61" s="65" t="s">
        <v>340</v>
      </c>
      <c r="O61" s="65" t="s">
        <v>75</v>
      </c>
      <c r="W61" s="65" t="s">
        <v>98</v>
      </c>
      <c r="X61" s="64" t="s">
        <v>648</v>
      </c>
      <c r="Z61" s="117" t="s">
        <v>1003</v>
      </c>
    </row>
    <row r="62" spans="9:26" ht="15.75" thickBot="1" x14ac:dyDescent="0.3">
      <c r="I62" s="65" t="s">
        <v>99</v>
      </c>
      <c r="J62" s="66" t="s">
        <v>86</v>
      </c>
      <c r="N62" s="65" t="s">
        <v>341</v>
      </c>
      <c r="O62" s="65" t="s">
        <v>75</v>
      </c>
      <c r="W62" s="65" t="s">
        <v>99</v>
      </c>
      <c r="X62" s="64" t="s">
        <v>648</v>
      </c>
      <c r="Z62" s="117" t="s">
        <v>1009</v>
      </c>
    </row>
    <row r="63" spans="9:26" ht="15.75" thickBot="1" x14ac:dyDescent="0.3">
      <c r="I63" s="65" t="s">
        <v>100</v>
      </c>
      <c r="J63" s="66" t="s">
        <v>86</v>
      </c>
      <c r="N63" s="65" t="s">
        <v>342</v>
      </c>
      <c r="O63" s="65" t="s">
        <v>75</v>
      </c>
      <c r="W63" s="65" t="s">
        <v>100</v>
      </c>
      <c r="X63" s="64" t="s">
        <v>648</v>
      </c>
      <c r="Z63" s="117" t="s">
        <v>1015</v>
      </c>
    </row>
    <row r="64" spans="9:26" ht="15.75" thickBot="1" x14ac:dyDescent="0.3">
      <c r="I64" s="65" t="s">
        <v>101</v>
      </c>
      <c r="J64" s="66" t="s">
        <v>86</v>
      </c>
      <c r="N64" s="65" t="s">
        <v>343</v>
      </c>
      <c r="O64" s="65" t="s">
        <v>75</v>
      </c>
      <c r="W64" s="65" t="s">
        <v>101</v>
      </c>
      <c r="X64" s="64" t="s">
        <v>648</v>
      </c>
      <c r="Z64" s="117" t="s">
        <v>1021</v>
      </c>
    </row>
    <row r="65" spans="9:26" ht="15.75" thickBot="1" x14ac:dyDescent="0.3">
      <c r="I65" s="65" t="s">
        <v>102</v>
      </c>
      <c r="J65" s="66" t="s">
        <v>86</v>
      </c>
      <c r="N65" s="65" t="s">
        <v>344</v>
      </c>
      <c r="O65" s="65" t="s">
        <v>75</v>
      </c>
      <c r="W65" s="65" t="s">
        <v>102</v>
      </c>
      <c r="X65" s="64" t="s">
        <v>648</v>
      </c>
      <c r="Z65" s="117" t="s">
        <v>1189</v>
      </c>
    </row>
    <row r="66" spans="9:26" ht="15.75" thickBot="1" x14ac:dyDescent="0.3">
      <c r="I66" s="65" t="s">
        <v>103</v>
      </c>
      <c r="J66" s="66" t="s">
        <v>86</v>
      </c>
      <c r="N66" s="65" t="s">
        <v>345</v>
      </c>
      <c r="O66" s="65" t="s">
        <v>75</v>
      </c>
      <c r="W66" s="65" t="s">
        <v>103</v>
      </c>
      <c r="X66" s="64" t="s">
        <v>648</v>
      </c>
      <c r="Z66" s="117" t="s">
        <v>1027</v>
      </c>
    </row>
    <row r="67" spans="9:26" ht="15.75" thickBot="1" x14ac:dyDescent="0.3">
      <c r="I67" s="65" t="s">
        <v>104</v>
      </c>
      <c r="J67" s="66" t="s">
        <v>86</v>
      </c>
      <c r="N67" s="65" t="s">
        <v>347</v>
      </c>
      <c r="O67" s="65" t="s">
        <v>346</v>
      </c>
      <c r="W67" s="65" t="s">
        <v>104</v>
      </c>
      <c r="X67" s="64" t="s">
        <v>648</v>
      </c>
      <c r="Z67" s="117" t="s">
        <v>1033</v>
      </c>
    </row>
    <row r="68" spans="9:26" ht="15.75" thickBot="1" x14ac:dyDescent="0.3">
      <c r="I68" s="65" t="s">
        <v>105</v>
      </c>
      <c r="J68" s="66" t="s">
        <v>86</v>
      </c>
      <c r="N68" s="65" t="s">
        <v>348</v>
      </c>
      <c r="O68" s="65" t="s">
        <v>346</v>
      </c>
      <c r="W68" s="65" t="s">
        <v>105</v>
      </c>
      <c r="X68" s="64" t="s">
        <v>648</v>
      </c>
      <c r="Z68" s="117" t="s">
        <v>1039</v>
      </c>
    </row>
    <row r="69" spans="9:26" ht="15.75" thickBot="1" x14ac:dyDescent="0.3">
      <c r="I69" s="65" t="s">
        <v>106</v>
      </c>
      <c r="J69" s="66" t="s">
        <v>86</v>
      </c>
      <c r="N69" s="65" t="s">
        <v>349</v>
      </c>
      <c r="O69" s="65" t="s">
        <v>346</v>
      </c>
      <c r="W69" s="65" t="s">
        <v>106</v>
      </c>
      <c r="X69" s="64" t="s">
        <v>648</v>
      </c>
      <c r="Z69" s="117" t="s">
        <v>1045</v>
      </c>
    </row>
    <row r="70" spans="9:26" ht="15.75" thickBot="1" x14ac:dyDescent="0.3">
      <c r="I70" s="65" t="s">
        <v>107</v>
      </c>
      <c r="J70" s="66" t="s">
        <v>86</v>
      </c>
      <c r="N70" s="65" t="s">
        <v>350</v>
      </c>
      <c r="O70" s="65" t="s">
        <v>86</v>
      </c>
      <c r="W70" s="65" t="s">
        <v>107</v>
      </c>
      <c r="X70" s="64" t="s">
        <v>648</v>
      </c>
      <c r="Z70" s="117" t="s">
        <v>1051</v>
      </c>
    </row>
    <row r="71" spans="9:26" ht="15.75" thickBot="1" x14ac:dyDescent="0.3">
      <c r="I71" s="65" t="s">
        <v>108</v>
      </c>
      <c r="J71" s="66" t="s">
        <v>86</v>
      </c>
      <c r="N71" s="65" t="s">
        <v>351</v>
      </c>
      <c r="O71" s="65" t="s">
        <v>86</v>
      </c>
      <c r="W71" s="65" t="s">
        <v>108</v>
      </c>
      <c r="X71" s="64" t="s">
        <v>648</v>
      </c>
      <c r="Z71" s="117" t="s">
        <v>1177</v>
      </c>
    </row>
    <row r="72" spans="9:26" ht="15.75" thickBot="1" x14ac:dyDescent="0.3">
      <c r="I72" s="65" t="s">
        <v>109</v>
      </c>
      <c r="J72" s="66" t="s">
        <v>86</v>
      </c>
      <c r="N72" s="65" t="s">
        <v>352</v>
      </c>
      <c r="O72" s="65" t="s">
        <v>86</v>
      </c>
      <c r="W72" s="65" t="s">
        <v>109</v>
      </c>
      <c r="X72" s="64" t="s">
        <v>648</v>
      </c>
      <c r="Z72" s="117" t="s">
        <v>1057</v>
      </c>
    </row>
    <row r="73" spans="9:26" ht="15.75" thickBot="1" x14ac:dyDescent="0.3">
      <c r="I73" s="65" t="s">
        <v>110</v>
      </c>
      <c r="J73" s="66" t="s">
        <v>86</v>
      </c>
      <c r="N73" s="65" t="s">
        <v>353</v>
      </c>
      <c r="O73" s="65" t="s">
        <v>86</v>
      </c>
      <c r="W73" s="65" t="s">
        <v>110</v>
      </c>
      <c r="X73" s="64" t="s">
        <v>648</v>
      </c>
      <c r="Z73" s="117" t="s">
        <v>1063</v>
      </c>
    </row>
    <row r="74" spans="9:26" ht="15.75" thickBot="1" x14ac:dyDescent="0.3">
      <c r="I74" s="65" t="s">
        <v>111</v>
      </c>
      <c r="J74" s="66" t="s">
        <v>86</v>
      </c>
      <c r="N74" s="65" t="s">
        <v>354</v>
      </c>
      <c r="O74" s="65" t="s">
        <v>86</v>
      </c>
      <c r="W74" s="65" t="s">
        <v>111</v>
      </c>
      <c r="X74" s="64" t="s">
        <v>648</v>
      </c>
      <c r="Z74" s="117" t="s">
        <v>1069</v>
      </c>
    </row>
    <row r="75" spans="9:26" ht="15.75" thickBot="1" x14ac:dyDescent="0.3">
      <c r="I75" s="65" t="s">
        <v>112</v>
      </c>
      <c r="J75" s="66" t="s">
        <v>86</v>
      </c>
      <c r="N75" s="65" t="s">
        <v>355</v>
      </c>
      <c r="O75" s="65" t="s">
        <v>86</v>
      </c>
      <c r="W75" s="65" t="s">
        <v>112</v>
      </c>
      <c r="X75" s="64" t="s">
        <v>648</v>
      </c>
      <c r="Z75" s="117" t="s">
        <v>1075</v>
      </c>
    </row>
    <row r="76" spans="9:26" ht="15.75" thickBot="1" x14ac:dyDescent="0.3">
      <c r="I76" s="65" t="s">
        <v>114</v>
      </c>
      <c r="J76" s="66" t="s">
        <v>113</v>
      </c>
      <c r="N76" s="65" t="s">
        <v>356</v>
      </c>
      <c r="O76" s="65" t="s">
        <v>86</v>
      </c>
      <c r="W76" s="65" t="s">
        <v>114</v>
      </c>
      <c r="X76" s="64" t="s">
        <v>648</v>
      </c>
      <c r="Z76" s="117" t="s">
        <v>1081</v>
      </c>
    </row>
    <row r="77" spans="9:26" ht="15.75" thickBot="1" x14ac:dyDescent="0.3">
      <c r="I77" s="65" t="s">
        <v>115</v>
      </c>
      <c r="J77" s="66" t="s">
        <v>113</v>
      </c>
      <c r="N77" s="65" t="s">
        <v>357</v>
      </c>
      <c r="O77" s="65" t="s">
        <v>86</v>
      </c>
      <c r="W77" s="65" t="s">
        <v>115</v>
      </c>
      <c r="X77" s="64" t="s">
        <v>648</v>
      </c>
      <c r="Z77" s="117" t="s">
        <v>1087</v>
      </c>
    </row>
    <row r="78" spans="9:26" ht="15.75" thickBot="1" x14ac:dyDescent="0.3">
      <c r="I78" s="65" t="s">
        <v>116</v>
      </c>
      <c r="J78" s="66" t="s">
        <v>113</v>
      </c>
      <c r="N78" s="65" t="s">
        <v>358</v>
      </c>
      <c r="O78" s="65" t="s">
        <v>86</v>
      </c>
      <c r="W78" s="65" t="s">
        <v>116</v>
      </c>
      <c r="X78" s="64" t="s">
        <v>648</v>
      </c>
      <c r="Z78" s="117" t="s">
        <v>1093</v>
      </c>
    </row>
    <row r="79" spans="9:26" ht="15.75" thickBot="1" x14ac:dyDescent="0.3">
      <c r="I79" s="65" t="s">
        <v>117</v>
      </c>
      <c r="J79" s="66" t="s">
        <v>113</v>
      </c>
      <c r="N79" s="65" t="s">
        <v>359</v>
      </c>
      <c r="O79" s="65" t="s">
        <v>86</v>
      </c>
      <c r="W79" s="65" t="s">
        <v>117</v>
      </c>
      <c r="X79" s="64" t="s">
        <v>648</v>
      </c>
      <c r="Z79" s="117" t="s">
        <v>1099</v>
      </c>
    </row>
    <row r="80" spans="9:26" ht="15.75" thickBot="1" x14ac:dyDescent="0.3">
      <c r="I80" s="65" t="s">
        <v>118</v>
      </c>
      <c r="J80" s="66" t="s">
        <v>113</v>
      </c>
      <c r="N80" s="65" t="s">
        <v>360</v>
      </c>
      <c r="O80" s="65" t="s">
        <v>86</v>
      </c>
      <c r="W80" s="65" t="s">
        <v>118</v>
      </c>
      <c r="X80" s="64" t="s">
        <v>648</v>
      </c>
      <c r="Z80" s="117" t="s">
        <v>1105</v>
      </c>
    </row>
    <row r="81" spans="9:26" ht="15.75" thickBot="1" x14ac:dyDescent="0.3">
      <c r="I81" s="65" t="s">
        <v>119</v>
      </c>
      <c r="J81" s="66" t="s">
        <v>113</v>
      </c>
      <c r="N81" s="65" t="s">
        <v>361</v>
      </c>
      <c r="O81" s="65" t="s">
        <v>86</v>
      </c>
      <c r="W81" s="65" t="s">
        <v>119</v>
      </c>
      <c r="X81" s="64" t="s">
        <v>648</v>
      </c>
      <c r="Z81" s="117" t="s">
        <v>1111</v>
      </c>
    </row>
    <row r="82" spans="9:26" ht="15.75" thickBot="1" x14ac:dyDescent="0.3">
      <c r="I82" s="65" t="s">
        <v>120</v>
      </c>
      <c r="J82" s="66" t="s">
        <v>113</v>
      </c>
      <c r="N82" s="65" t="s">
        <v>362</v>
      </c>
      <c r="O82" s="65" t="s">
        <v>86</v>
      </c>
      <c r="W82" s="65" t="s">
        <v>120</v>
      </c>
      <c r="X82" s="64" t="s">
        <v>648</v>
      </c>
      <c r="Z82" s="117" t="s">
        <v>1123</v>
      </c>
    </row>
    <row r="83" spans="9:26" ht="15.75" thickBot="1" x14ac:dyDescent="0.3">
      <c r="I83" s="65" t="s">
        <v>121</v>
      </c>
      <c r="J83" s="66" t="s">
        <v>113</v>
      </c>
      <c r="N83" s="65" t="s">
        <v>363</v>
      </c>
      <c r="O83" s="65" t="s">
        <v>86</v>
      </c>
      <c r="W83" s="65" t="s">
        <v>121</v>
      </c>
      <c r="X83" s="64" t="s">
        <v>648</v>
      </c>
      <c r="Z83" s="117" t="s">
        <v>1117</v>
      </c>
    </row>
    <row r="84" spans="9:26" ht="15.75" thickBot="1" x14ac:dyDescent="0.3">
      <c r="I84" s="65" t="s">
        <v>122</v>
      </c>
      <c r="J84" s="66" t="s">
        <v>113</v>
      </c>
      <c r="N84" s="65" t="s">
        <v>364</v>
      </c>
      <c r="O84" s="65" t="s">
        <v>86</v>
      </c>
      <c r="W84" s="65" t="s">
        <v>122</v>
      </c>
      <c r="X84" s="64" t="s">
        <v>648</v>
      </c>
      <c r="Z84" s="117" t="s">
        <v>1183</v>
      </c>
    </row>
    <row r="85" spans="9:26" ht="15.75" thickBot="1" x14ac:dyDescent="0.3">
      <c r="I85" s="65" t="s">
        <v>123</v>
      </c>
      <c r="J85" s="66" t="s">
        <v>113</v>
      </c>
      <c r="N85" s="65" t="s">
        <v>365</v>
      </c>
      <c r="O85" s="65" t="s">
        <v>113</v>
      </c>
      <c r="W85" s="65" t="s">
        <v>123</v>
      </c>
      <c r="X85" s="64" t="s">
        <v>648</v>
      </c>
      <c r="Z85" s="117" t="s">
        <v>1129</v>
      </c>
    </row>
    <row r="86" spans="9:26" ht="15.75" thickBot="1" x14ac:dyDescent="0.3">
      <c r="I86" s="65" t="s">
        <v>124</v>
      </c>
      <c r="J86" s="66" t="s">
        <v>113</v>
      </c>
      <c r="N86" s="65" t="s">
        <v>366</v>
      </c>
      <c r="O86" s="65" t="s">
        <v>113</v>
      </c>
      <c r="W86" s="65" t="s">
        <v>124</v>
      </c>
      <c r="X86" s="64" t="s">
        <v>648</v>
      </c>
      <c r="Z86" s="117" t="s">
        <v>1135</v>
      </c>
    </row>
    <row r="87" spans="9:26" ht="15.75" thickBot="1" x14ac:dyDescent="0.3">
      <c r="I87" s="65" t="s">
        <v>125</v>
      </c>
      <c r="J87" s="66" t="s">
        <v>113</v>
      </c>
      <c r="N87" s="65" t="s">
        <v>367</v>
      </c>
      <c r="O87" s="65" t="s">
        <v>113</v>
      </c>
      <c r="W87" s="65" t="s">
        <v>125</v>
      </c>
      <c r="X87" s="64" t="s">
        <v>648</v>
      </c>
      <c r="Z87" s="117" t="s">
        <v>1141</v>
      </c>
    </row>
    <row r="88" spans="9:26" ht="15.75" thickBot="1" x14ac:dyDescent="0.3">
      <c r="I88" s="65" t="s">
        <v>126</v>
      </c>
      <c r="J88" s="66" t="s">
        <v>113</v>
      </c>
      <c r="N88" s="65" t="s">
        <v>368</v>
      </c>
      <c r="O88" s="65" t="s">
        <v>113</v>
      </c>
      <c r="W88" s="65" t="s">
        <v>126</v>
      </c>
      <c r="X88" s="64" t="s">
        <v>648</v>
      </c>
      <c r="Z88" s="117" t="s">
        <v>1147</v>
      </c>
    </row>
    <row r="89" spans="9:26" ht="15.75" thickBot="1" x14ac:dyDescent="0.3">
      <c r="I89" s="65" t="s">
        <v>127</v>
      </c>
      <c r="J89" s="66" t="s">
        <v>113</v>
      </c>
      <c r="N89" s="65" t="s">
        <v>369</v>
      </c>
      <c r="O89" s="65" t="s">
        <v>113</v>
      </c>
      <c r="W89" s="65" t="s">
        <v>127</v>
      </c>
      <c r="X89" s="64" t="s">
        <v>648</v>
      </c>
      <c r="Z89" s="117" t="s">
        <v>1165</v>
      </c>
    </row>
    <row r="90" spans="9:26" ht="15.75" thickBot="1" x14ac:dyDescent="0.3">
      <c r="I90" s="65" t="s">
        <v>128</v>
      </c>
      <c r="J90" s="66" t="s">
        <v>113</v>
      </c>
      <c r="N90" s="65" t="s">
        <v>370</v>
      </c>
      <c r="O90" s="65" t="s">
        <v>113</v>
      </c>
      <c r="W90" s="65" t="s">
        <v>128</v>
      </c>
      <c r="X90" s="64" t="s">
        <v>648</v>
      </c>
      <c r="Z90" s="117" t="s">
        <v>1153</v>
      </c>
    </row>
    <row r="91" spans="9:26" ht="15.75" thickBot="1" x14ac:dyDescent="0.3">
      <c r="I91" s="65" t="s">
        <v>129</v>
      </c>
      <c r="J91" s="66" t="s">
        <v>113</v>
      </c>
      <c r="N91" s="65" t="s">
        <v>371</v>
      </c>
      <c r="O91" s="65" t="s">
        <v>113</v>
      </c>
      <c r="W91" s="65" t="s">
        <v>129</v>
      </c>
      <c r="X91" s="64" t="s">
        <v>648</v>
      </c>
      <c r="Z91" s="117" t="s">
        <v>1159</v>
      </c>
    </row>
    <row r="92" spans="9:26" x14ac:dyDescent="0.25">
      <c r="I92" s="65" t="s">
        <v>131</v>
      </c>
      <c r="J92" s="66" t="s">
        <v>130</v>
      </c>
      <c r="N92" s="65" t="s">
        <v>372</v>
      </c>
      <c r="O92" s="65" t="s">
        <v>113</v>
      </c>
      <c r="W92" s="65" t="s">
        <v>131</v>
      </c>
      <c r="X92" s="64" t="s">
        <v>648</v>
      </c>
    </row>
    <row r="93" spans="9:26" x14ac:dyDescent="0.25">
      <c r="I93" s="65" t="s">
        <v>132</v>
      </c>
      <c r="J93" s="66" t="s">
        <v>130</v>
      </c>
      <c r="N93" s="65" t="s">
        <v>373</v>
      </c>
      <c r="O93" s="65" t="s">
        <v>113</v>
      </c>
      <c r="W93" s="65" t="s">
        <v>132</v>
      </c>
      <c r="X93" s="64" t="s">
        <v>648</v>
      </c>
    </row>
    <row r="94" spans="9:26" x14ac:dyDescent="0.25">
      <c r="I94" s="65" t="s">
        <v>133</v>
      </c>
      <c r="J94" s="66" t="s">
        <v>130</v>
      </c>
      <c r="N94" s="65" t="s">
        <v>374</v>
      </c>
      <c r="O94" s="65" t="s">
        <v>113</v>
      </c>
      <c r="W94" s="65" t="s">
        <v>133</v>
      </c>
      <c r="X94" s="64" t="s">
        <v>648</v>
      </c>
    </row>
    <row r="95" spans="9:26" x14ac:dyDescent="0.25">
      <c r="I95" s="65" t="s">
        <v>134</v>
      </c>
      <c r="J95" s="66" t="s">
        <v>130</v>
      </c>
      <c r="N95" s="65" t="s">
        <v>375</v>
      </c>
      <c r="O95" s="65" t="s">
        <v>113</v>
      </c>
      <c r="W95" s="65" t="s">
        <v>134</v>
      </c>
      <c r="X95" s="64" t="s">
        <v>648</v>
      </c>
    </row>
    <row r="96" spans="9:26" x14ac:dyDescent="0.25">
      <c r="I96" s="65" t="s">
        <v>135</v>
      </c>
      <c r="J96" s="66" t="s">
        <v>130</v>
      </c>
      <c r="N96" s="65" t="s">
        <v>376</v>
      </c>
      <c r="O96" s="65" t="s">
        <v>113</v>
      </c>
      <c r="W96" s="65" t="s">
        <v>135</v>
      </c>
      <c r="X96" s="64" t="s">
        <v>648</v>
      </c>
    </row>
    <row r="97" spans="9:24" x14ac:dyDescent="0.25">
      <c r="I97" s="65" t="s">
        <v>136</v>
      </c>
      <c r="J97" s="66" t="s">
        <v>130</v>
      </c>
      <c r="N97" s="65" t="s">
        <v>377</v>
      </c>
      <c r="O97" s="65" t="s">
        <v>113</v>
      </c>
      <c r="W97" s="65" t="s">
        <v>136</v>
      </c>
      <c r="X97" s="64" t="s">
        <v>648</v>
      </c>
    </row>
    <row r="98" spans="9:24" x14ac:dyDescent="0.25">
      <c r="I98" s="65" t="s">
        <v>137</v>
      </c>
      <c r="J98" s="66" t="s">
        <v>130</v>
      </c>
      <c r="N98" s="65" t="s">
        <v>378</v>
      </c>
      <c r="O98" s="65" t="s">
        <v>130</v>
      </c>
      <c r="W98" s="65" t="s">
        <v>137</v>
      </c>
      <c r="X98" s="64" t="s">
        <v>648</v>
      </c>
    </row>
    <row r="99" spans="9:24" x14ac:dyDescent="0.25">
      <c r="I99" s="65" t="s">
        <v>138</v>
      </c>
      <c r="J99" s="66" t="s">
        <v>130</v>
      </c>
      <c r="N99" s="65" t="s">
        <v>379</v>
      </c>
      <c r="O99" s="65" t="s">
        <v>130</v>
      </c>
      <c r="W99" s="65" t="s">
        <v>138</v>
      </c>
      <c r="X99" s="64" t="s">
        <v>648</v>
      </c>
    </row>
    <row r="100" spans="9:24" x14ac:dyDescent="0.25">
      <c r="I100" s="65" t="s">
        <v>139</v>
      </c>
      <c r="J100" s="66" t="s">
        <v>130</v>
      </c>
      <c r="N100" s="65" t="s">
        <v>380</v>
      </c>
      <c r="O100" s="65" t="s">
        <v>130</v>
      </c>
      <c r="W100" s="65" t="s">
        <v>139</v>
      </c>
      <c r="X100" s="64" t="s">
        <v>648</v>
      </c>
    </row>
    <row r="101" spans="9:24" x14ac:dyDescent="0.25">
      <c r="I101" s="65" t="s">
        <v>140</v>
      </c>
      <c r="J101" s="66" t="s">
        <v>130</v>
      </c>
      <c r="N101" s="65" t="s">
        <v>381</v>
      </c>
      <c r="O101" s="65" t="s">
        <v>130</v>
      </c>
      <c r="W101" s="65" t="s">
        <v>140</v>
      </c>
      <c r="X101" s="64" t="s">
        <v>648</v>
      </c>
    </row>
    <row r="102" spans="9:24" x14ac:dyDescent="0.25">
      <c r="I102" s="65" t="s">
        <v>141</v>
      </c>
      <c r="J102" s="66" t="s">
        <v>130</v>
      </c>
      <c r="N102" s="65" t="s">
        <v>382</v>
      </c>
      <c r="O102" s="65" t="s">
        <v>130</v>
      </c>
      <c r="W102" s="65" t="s">
        <v>141</v>
      </c>
      <c r="X102" s="64" t="s">
        <v>648</v>
      </c>
    </row>
    <row r="103" spans="9:24" x14ac:dyDescent="0.25">
      <c r="I103" s="65" t="s">
        <v>143</v>
      </c>
      <c r="J103" s="66" t="s">
        <v>142</v>
      </c>
      <c r="N103" s="65" t="s">
        <v>383</v>
      </c>
      <c r="O103" s="65" t="s">
        <v>130</v>
      </c>
      <c r="W103" s="65" t="s">
        <v>143</v>
      </c>
      <c r="X103" s="64" t="s">
        <v>648</v>
      </c>
    </row>
    <row r="104" spans="9:24" x14ac:dyDescent="0.25">
      <c r="I104" s="65" t="s">
        <v>145</v>
      </c>
      <c r="J104" s="66" t="s">
        <v>144</v>
      </c>
      <c r="N104" s="65" t="s">
        <v>384</v>
      </c>
      <c r="O104" s="65" t="s">
        <v>130</v>
      </c>
      <c r="W104" s="65" t="s">
        <v>145</v>
      </c>
      <c r="X104" s="64" t="s">
        <v>648</v>
      </c>
    </row>
    <row r="105" spans="9:24" x14ac:dyDescent="0.25">
      <c r="I105" s="65" t="s">
        <v>146</v>
      </c>
      <c r="J105" s="66" t="s">
        <v>144</v>
      </c>
      <c r="N105" s="65" t="s">
        <v>385</v>
      </c>
      <c r="O105" s="65" t="s">
        <v>130</v>
      </c>
      <c r="W105" s="65" t="s">
        <v>146</v>
      </c>
      <c r="X105" s="64" t="s">
        <v>648</v>
      </c>
    </row>
    <row r="106" spans="9:24" x14ac:dyDescent="0.25">
      <c r="I106" s="65" t="s">
        <v>147</v>
      </c>
      <c r="J106" s="66" t="s">
        <v>144</v>
      </c>
      <c r="N106" s="65" t="s">
        <v>386</v>
      </c>
      <c r="O106" s="65" t="s">
        <v>130</v>
      </c>
      <c r="W106" s="65" t="s">
        <v>147</v>
      </c>
      <c r="X106" s="64" t="s">
        <v>648</v>
      </c>
    </row>
    <row r="107" spans="9:24" x14ac:dyDescent="0.25">
      <c r="I107" s="65" t="s">
        <v>148</v>
      </c>
      <c r="J107" s="66" t="s">
        <v>144</v>
      </c>
      <c r="N107" s="65" t="s">
        <v>387</v>
      </c>
      <c r="O107" s="65" t="s">
        <v>130</v>
      </c>
      <c r="W107" s="65" t="s">
        <v>148</v>
      </c>
      <c r="X107" s="64" t="s">
        <v>648</v>
      </c>
    </row>
    <row r="108" spans="9:24" x14ac:dyDescent="0.25">
      <c r="I108" s="65" t="s">
        <v>149</v>
      </c>
      <c r="J108" s="66" t="s">
        <v>144</v>
      </c>
      <c r="N108" s="65" t="s">
        <v>388</v>
      </c>
      <c r="O108" s="65" t="s">
        <v>142</v>
      </c>
      <c r="W108" s="65" t="s">
        <v>149</v>
      </c>
      <c r="X108" s="64" t="s">
        <v>648</v>
      </c>
    </row>
    <row r="109" spans="9:24" x14ac:dyDescent="0.25">
      <c r="I109" s="65" t="s">
        <v>150</v>
      </c>
      <c r="J109" s="66" t="s">
        <v>144</v>
      </c>
      <c r="N109" s="65" t="s">
        <v>389</v>
      </c>
      <c r="O109" s="65" t="s">
        <v>142</v>
      </c>
      <c r="W109" s="65" t="s">
        <v>150</v>
      </c>
      <c r="X109" s="64" t="s">
        <v>648</v>
      </c>
    </row>
    <row r="110" spans="9:24" x14ac:dyDescent="0.25">
      <c r="I110" s="65" t="s">
        <v>151</v>
      </c>
      <c r="J110" s="66" t="s">
        <v>144</v>
      </c>
      <c r="N110" s="65" t="s">
        <v>390</v>
      </c>
      <c r="O110" s="65" t="s">
        <v>142</v>
      </c>
      <c r="W110" s="65" t="s">
        <v>151</v>
      </c>
      <c r="X110" s="64" t="s">
        <v>648</v>
      </c>
    </row>
    <row r="111" spans="9:24" x14ac:dyDescent="0.25">
      <c r="I111" s="65" t="s">
        <v>152</v>
      </c>
      <c r="J111" s="66" t="s">
        <v>144</v>
      </c>
      <c r="N111" s="65" t="s">
        <v>391</v>
      </c>
      <c r="O111" s="65" t="s">
        <v>142</v>
      </c>
      <c r="W111" s="65" t="s">
        <v>152</v>
      </c>
      <c r="X111" s="64" t="s">
        <v>648</v>
      </c>
    </row>
    <row r="112" spans="9:24" x14ac:dyDescent="0.25">
      <c r="I112" s="65" t="s">
        <v>153</v>
      </c>
      <c r="J112" s="66" t="s">
        <v>144</v>
      </c>
      <c r="N112" s="65" t="s">
        <v>392</v>
      </c>
      <c r="O112" s="65" t="s">
        <v>142</v>
      </c>
      <c r="W112" s="65" t="s">
        <v>153</v>
      </c>
      <c r="X112" s="64" t="s">
        <v>648</v>
      </c>
    </row>
    <row r="113" spans="9:24" x14ac:dyDescent="0.25">
      <c r="I113" s="65" t="s">
        <v>154</v>
      </c>
      <c r="J113" s="66" t="s">
        <v>144</v>
      </c>
      <c r="N113" s="65" t="s">
        <v>393</v>
      </c>
      <c r="O113" s="65" t="s">
        <v>144</v>
      </c>
      <c r="W113" s="65" t="s">
        <v>154</v>
      </c>
      <c r="X113" s="64" t="s">
        <v>648</v>
      </c>
    </row>
    <row r="114" spans="9:24" x14ac:dyDescent="0.25">
      <c r="I114" s="65" t="s">
        <v>156</v>
      </c>
      <c r="J114" s="66" t="s">
        <v>155</v>
      </c>
      <c r="N114" s="65" t="s">
        <v>394</v>
      </c>
      <c r="O114" s="65" t="s">
        <v>144</v>
      </c>
      <c r="W114" s="65" t="s">
        <v>156</v>
      </c>
      <c r="X114" s="64" t="s">
        <v>648</v>
      </c>
    </row>
    <row r="115" spans="9:24" x14ac:dyDescent="0.25">
      <c r="I115" s="65" t="s">
        <v>157</v>
      </c>
      <c r="J115" s="66" t="s">
        <v>155</v>
      </c>
      <c r="N115" s="65" t="s">
        <v>395</v>
      </c>
      <c r="O115" s="65" t="s">
        <v>144</v>
      </c>
      <c r="W115" s="65" t="s">
        <v>157</v>
      </c>
      <c r="X115" s="64" t="s">
        <v>648</v>
      </c>
    </row>
    <row r="116" spans="9:24" x14ac:dyDescent="0.25">
      <c r="I116" s="65" t="s">
        <v>158</v>
      </c>
      <c r="J116" s="66" t="s">
        <v>155</v>
      </c>
      <c r="N116" s="65" t="s">
        <v>396</v>
      </c>
      <c r="O116" s="65" t="s">
        <v>144</v>
      </c>
      <c r="W116" s="65" t="s">
        <v>158</v>
      </c>
      <c r="X116" s="64" t="s">
        <v>648</v>
      </c>
    </row>
    <row r="117" spans="9:24" x14ac:dyDescent="0.25">
      <c r="I117" s="65" t="s">
        <v>159</v>
      </c>
      <c r="J117" s="66" t="s">
        <v>155</v>
      </c>
      <c r="N117" s="65" t="s">
        <v>397</v>
      </c>
      <c r="O117" s="65" t="s">
        <v>144</v>
      </c>
      <c r="W117" s="65" t="s">
        <v>159</v>
      </c>
      <c r="X117" s="64" t="s">
        <v>648</v>
      </c>
    </row>
    <row r="118" spans="9:24" x14ac:dyDescent="0.25">
      <c r="I118" s="65" t="s">
        <v>160</v>
      </c>
      <c r="J118" s="66" t="s">
        <v>155</v>
      </c>
      <c r="N118" s="65" t="s">
        <v>398</v>
      </c>
      <c r="O118" s="65" t="s">
        <v>144</v>
      </c>
      <c r="W118" s="65" t="s">
        <v>160</v>
      </c>
      <c r="X118" s="64" t="s">
        <v>648</v>
      </c>
    </row>
    <row r="119" spans="9:24" x14ac:dyDescent="0.25">
      <c r="I119" s="65" t="s">
        <v>162</v>
      </c>
      <c r="J119" s="66" t="s">
        <v>161</v>
      </c>
      <c r="N119" s="65" t="s">
        <v>399</v>
      </c>
      <c r="O119" s="65" t="s">
        <v>144</v>
      </c>
      <c r="W119" s="65" t="s">
        <v>162</v>
      </c>
      <c r="X119" s="64" t="s">
        <v>648</v>
      </c>
    </row>
    <row r="120" spans="9:24" x14ac:dyDescent="0.25">
      <c r="I120" s="65" t="s">
        <v>163</v>
      </c>
      <c r="J120" s="66" t="s">
        <v>161</v>
      </c>
      <c r="N120" s="65" t="s">
        <v>400</v>
      </c>
      <c r="O120" s="65" t="s">
        <v>144</v>
      </c>
      <c r="W120" s="65" t="s">
        <v>163</v>
      </c>
      <c r="X120" s="64" t="s">
        <v>648</v>
      </c>
    </row>
    <row r="121" spans="9:24" x14ac:dyDescent="0.25">
      <c r="I121" s="65" t="s">
        <v>164</v>
      </c>
      <c r="J121" s="66" t="s">
        <v>161</v>
      </c>
      <c r="N121" s="65" t="s">
        <v>401</v>
      </c>
      <c r="O121" s="65" t="s">
        <v>144</v>
      </c>
      <c r="W121" s="65" t="s">
        <v>164</v>
      </c>
      <c r="X121" s="64" t="s">
        <v>648</v>
      </c>
    </row>
    <row r="122" spans="9:24" x14ac:dyDescent="0.25">
      <c r="I122" s="65" t="s">
        <v>165</v>
      </c>
      <c r="J122" s="66" t="s">
        <v>161</v>
      </c>
      <c r="N122" s="65" t="s">
        <v>402</v>
      </c>
      <c r="O122" s="65" t="s">
        <v>144</v>
      </c>
      <c r="W122" s="65" t="s">
        <v>165</v>
      </c>
      <c r="X122" s="64" t="s">
        <v>648</v>
      </c>
    </row>
    <row r="123" spans="9:24" x14ac:dyDescent="0.25">
      <c r="I123" s="65" t="s">
        <v>166</v>
      </c>
      <c r="J123" s="66" t="s">
        <v>161</v>
      </c>
      <c r="N123" s="65" t="s">
        <v>403</v>
      </c>
      <c r="O123" s="65" t="s">
        <v>144</v>
      </c>
      <c r="W123" s="65" t="s">
        <v>166</v>
      </c>
      <c r="X123" s="64" t="s">
        <v>648</v>
      </c>
    </row>
    <row r="124" spans="9:24" x14ac:dyDescent="0.25">
      <c r="I124" s="65" t="s">
        <v>167</v>
      </c>
      <c r="J124" s="66" t="s">
        <v>161</v>
      </c>
      <c r="N124" s="65" t="s">
        <v>404</v>
      </c>
      <c r="O124" s="65" t="s">
        <v>144</v>
      </c>
      <c r="W124" s="65" t="s">
        <v>167</v>
      </c>
      <c r="X124" s="64" t="s">
        <v>648</v>
      </c>
    </row>
    <row r="125" spans="9:24" x14ac:dyDescent="0.25">
      <c r="I125" s="65" t="s">
        <v>168</v>
      </c>
      <c r="J125" s="66" t="s">
        <v>161</v>
      </c>
      <c r="N125" s="65" t="s">
        <v>405</v>
      </c>
      <c r="O125" s="65" t="s">
        <v>144</v>
      </c>
      <c r="W125" s="65" t="s">
        <v>168</v>
      </c>
      <c r="X125" s="64" t="s">
        <v>648</v>
      </c>
    </row>
    <row r="126" spans="9:24" x14ac:dyDescent="0.25">
      <c r="I126" s="65" t="s">
        <v>169</v>
      </c>
      <c r="J126" s="66" t="s">
        <v>161</v>
      </c>
      <c r="N126" s="65" t="s">
        <v>406</v>
      </c>
      <c r="O126" s="65" t="s">
        <v>144</v>
      </c>
      <c r="W126" s="65" t="s">
        <v>169</v>
      </c>
      <c r="X126" s="64" t="s">
        <v>648</v>
      </c>
    </row>
    <row r="127" spans="9:24" x14ac:dyDescent="0.25">
      <c r="I127" s="65" t="s">
        <v>170</v>
      </c>
      <c r="J127" s="66" t="s">
        <v>161</v>
      </c>
      <c r="N127" s="65" t="s">
        <v>407</v>
      </c>
      <c r="O127" s="65" t="s">
        <v>144</v>
      </c>
      <c r="W127" s="65" t="s">
        <v>170</v>
      </c>
      <c r="X127" s="64" t="s">
        <v>648</v>
      </c>
    </row>
    <row r="128" spans="9:24" x14ac:dyDescent="0.25">
      <c r="I128" s="65" t="s">
        <v>171</v>
      </c>
      <c r="J128" s="66" t="s">
        <v>161</v>
      </c>
      <c r="N128" s="65" t="s">
        <v>408</v>
      </c>
      <c r="O128" s="65" t="s">
        <v>144</v>
      </c>
      <c r="W128" s="65" t="s">
        <v>171</v>
      </c>
      <c r="X128" s="64" t="s">
        <v>648</v>
      </c>
    </row>
    <row r="129" spans="9:24" x14ac:dyDescent="0.25">
      <c r="I129" s="65" t="s">
        <v>172</v>
      </c>
      <c r="J129" s="66" t="s">
        <v>161</v>
      </c>
      <c r="N129" s="65" t="s">
        <v>409</v>
      </c>
      <c r="O129" s="65" t="s">
        <v>144</v>
      </c>
      <c r="W129" s="65" t="s">
        <v>172</v>
      </c>
      <c r="X129" s="64" t="s">
        <v>648</v>
      </c>
    </row>
    <row r="130" spans="9:24" x14ac:dyDescent="0.25">
      <c r="I130" s="65" t="s">
        <v>173</v>
      </c>
      <c r="J130" s="66" t="s">
        <v>161</v>
      </c>
      <c r="N130" s="65" t="s">
        <v>410</v>
      </c>
      <c r="O130" s="65" t="s">
        <v>144</v>
      </c>
      <c r="W130" s="65" t="s">
        <v>173</v>
      </c>
      <c r="X130" s="64" t="s">
        <v>648</v>
      </c>
    </row>
    <row r="131" spans="9:24" x14ac:dyDescent="0.25">
      <c r="I131" s="65" t="s">
        <v>174</v>
      </c>
      <c r="J131" s="66" t="s">
        <v>161</v>
      </c>
      <c r="N131" s="65" t="s">
        <v>411</v>
      </c>
      <c r="O131" s="65" t="s">
        <v>155</v>
      </c>
      <c r="W131" s="65" t="s">
        <v>174</v>
      </c>
      <c r="X131" s="64" t="s">
        <v>648</v>
      </c>
    </row>
    <row r="132" spans="9:24" x14ac:dyDescent="0.25">
      <c r="I132" s="65" t="s">
        <v>175</v>
      </c>
      <c r="J132" s="66" t="s">
        <v>161</v>
      </c>
      <c r="N132" s="65" t="s">
        <v>412</v>
      </c>
      <c r="O132" s="65" t="s">
        <v>155</v>
      </c>
      <c r="W132" s="65" t="s">
        <v>175</v>
      </c>
      <c r="X132" s="64" t="s">
        <v>648</v>
      </c>
    </row>
    <row r="133" spans="9:24" x14ac:dyDescent="0.25">
      <c r="I133" s="65" t="s">
        <v>176</v>
      </c>
      <c r="J133" s="66" t="s">
        <v>161</v>
      </c>
      <c r="N133" s="65" t="s">
        <v>413</v>
      </c>
      <c r="O133" s="65" t="s">
        <v>155</v>
      </c>
      <c r="W133" s="65" t="s">
        <v>176</v>
      </c>
      <c r="X133" s="64" t="s">
        <v>648</v>
      </c>
    </row>
    <row r="134" spans="9:24" x14ac:dyDescent="0.25">
      <c r="I134" s="65" t="s">
        <v>177</v>
      </c>
      <c r="J134" s="66" t="s">
        <v>161</v>
      </c>
      <c r="N134" s="65" t="s">
        <v>414</v>
      </c>
      <c r="O134" s="65" t="s">
        <v>155</v>
      </c>
      <c r="W134" s="65" t="s">
        <v>177</v>
      </c>
      <c r="X134" s="64" t="s">
        <v>648</v>
      </c>
    </row>
    <row r="135" spans="9:24" x14ac:dyDescent="0.25">
      <c r="I135" s="65" t="s">
        <v>179</v>
      </c>
      <c r="J135" s="66" t="s">
        <v>178</v>
      </c>
      <c r="N135" s="65" t="s">
        <v>415</v>
      </c>
      <c r="O135" s="65" t="s">
        <v>155</v>
      </c>
      <c r="W135" s="65" t="s">
        <v>179</v>
      </c>
      <c r="X135" s="64" t="s">
        <v>648</v>
      </c>
    </row>
    <row r="136" spans="9:24" x14ac:dyDescent="0.25">
      <c r="I136" s="65" t="s">
        <v>180</v>
      </c>
      <c r="J136" s="66" t="s">
        <v>178</v>
      </c>
      <c r="N136" s="65" t="s">
        <v>416</v>
      </c>
      <c r="O136" s="65" t="s">
        <v>155</v>
      </c>
      <c r="W136" s="65" t="s">
        <v>180</v>
      </c>
      <c r="X136" s="64" t="s">
        <v>648</v>
      </c>
    </row>
    <row r="137" spans="9:24" x14ac:dyDescent="0.25">
      <c r="I137" s="65" t="s">
        <v>181</v>
      </c>
      <c r="J137" s="66" t="s">
        <v>178</v>
      </c>
      <c r="N137" s="65" t="s">
        <v>417</v>
      </c>
      <c r="O137" s="65" t="s">
        <v>155</v>
      </c>
      <c r="W137" s="65" t="s">
        <v>181</v>
      </c>
      <c r="X137" s="64" t="s">
        <v>648</v>
      </c>
    </row>
    <row r="138" spans="9:24" x14ac:dyDescent="0.25">
      <c r="I138" s="65" t="s">
        <v>183</v>
      </c>
      <c r="J138" s="66" t="s">
        <v>182</v>
      </c>
      <c r="N138" s="65" t="s">
        <v>418</v>
      </c>
      <c r="O138" s="65" t="s">
        <v>161</v>
      </c>
      <c r="W138" s="65" t="s">
        <v>183</v>
      </c>
      <c r="X138" s="64" t="s">
        <v>648</v>
      </c>
    </row>
    <row r="139" spans="9:24" x14ac:dyDescent="0.25">
      <c r="I139" s="65" t="s">
        <v>184</v>
      </c>
      <c r="J139" s="66" t="s">
        <v>182</v>
      </c>
      <c r="N139" s="65" t="s">
        <v>419</v>
      </c>
      <c r="O139" s="65" t="s">
        <v>161</v>
      </c>
      <c r="W139" s="65" t="s">
        <v>184</v>
      </c>
      <c r="X139" s="64" t="s">
        <v>648</v>
      </c>
    </row>
    <row r="140" spans="9:24" x14ac:dyDescent="0.25">
      <c r="I140" s="65" t="s">
        <v>185</v>
      </c>
      <c r="J140" s="66" t="s">
        <v>182</v>
      </c>
      <c r="N140" s="65" t="s">
        <v>420</v>
      </c>
      <c r="O140" s="65" t="s">
        <v>161</v>
      </c>
      <c r="W140" s="65" t="s">
        <v>185</v>
      </c>
      <c r="X140" s="64" t="s">
        <v>648</v>
      </c>
    </row>
    <row r="141" spans="9:24" x14ac:dyDescent="0.25">
      <c r="I141" s="65" t="s">
        <v>186</v>
      </c>
      <c r="J141" s="66" t="s">
        <v>182</v>
      </c>
      <c r="N141" s="65" t="s">
        <v>421</v>
      </c>
      <c r="O141" s="65" t="s">
        <v>161</v>
      </c>
      <c r="W141" s="65" t="s">
        <v>186</v>
      </c>
      <c r="X141" s="64" t="s">
        <v>648</v>
      </c>
    </row>
    <row r="142" spans="9:24" x14ac:dyDescent="0.25">
      <c r="I142" s="65" t="s">
        <v>187</v>
      </c>
      <c r="J142" s="66" t="s">
        <v>182</v>
      </c>
      <c r="N142" s="65" t="s">
        <v>422</v>
      </c>
      <c r="O142" s="65" t="s">
        <v>161</v>
      </c>
      <c r="W142" s="65" t="s">
        <v>187</v>
      </c>
      <c r="X142" s="64" t="s">
        <v>648</v>
      </c>
    </row>
    <row r="143" spans="9:24" x14ac:dyDescent="0.25">
      <c r="I143" s="65" t="s">
        <v>188</v>
      </c>
      <c r="J143" s="66" t="s">
        <v>182</v>
      </c>
      <c r="N143" s="65" t="s">
        <v>423</v>
      </c>
      <c r="O143" s="65" t="s">
        <v>161</v>
      </c>
      <c r="W143" s="65" t="s">
        <v>188</v>
      </c>
      <c r="X143" s="64" t="s">
        <v>648</v>
      </c>
    </row>
    <row r="144" spans="9:24" x14ac:dyDescent="0.25">
      <c r="I144" s="65" t="s">
        <v>189</v>
      </c>
      <c r="J144" s="66" t="s">
        <v>182</v>
      </c>
      <c r="N144" s="65" t="s">
        <v>424</v>
      </c>
      <c r="O144" s="65" t="s">
        <v>161</v>
      </c>
      <c r="W144" s="65" t="s">
        <v>189</v>
      </c>
      <c r="X144" s="64" t="s">
        <v>648</v>
      </c>
    </row>
    <row r="145" spans="9:24" x14ac:dyDescent="0.25">
      <c r="I145" s="65" t="s">
        <v>190</v>
      </c>
      <c r="J145" s="66" t="s">
        <v>182</v>
      </c>
      <c r="N145" s="65" t="s">
        <v>425</v>
      </c>
      <c r="O145" s="65" t="s">
        <v>178</v>
      </c>
      <c r="W145" s="65" t="s">
        <v>190</v>
      </c>
      <c r="X145" s="64" t="s">
        <v>648</v>
      </c>
    </row>
    <row r="146" spans="9:24" x14ac:dyDescent="0.25">
      <c r="I146" s="65" t="s">
        <v>191</v>
      </c>
      <c r="J146" s="66" t="s">
        <v>182</v>
      </c>
      <c r="N146" s="65" t="s">
        <v>426</v>
      </c>
      <c r="O146" s="65" t="s">
        <v>178</v>
      </c>
      <c r="W146" s="65" t="s">
        <v>191</v>
      </c>
      <c r="X146" s="64" t="s">
        <v>648</v>
      </c>
    </row>
    <row r="147" spans="9:24" x14ac:dyDescent="0.25">
      <c r="I147" s="65" t="s">
        <v>192</v>
      </c>
      <c r="J147" s="66" t="s">
        <v>182</v>
      </c>
      <c r="N147" s="65" t="s">
        <v>427</v>
      </c>
      <c r="O147" s="65" t="s">
        <v>178</v>
      </c>
      <c r="W147" s="65" t="s">
        <v>192</v>
      </c>
      <c r="X147" s="64" t="s">
        <v>648</v>
      </c>
    </row>
    <row r="148" spans="9:24" x14ac:dyDescent="0.25">
      <c r="I148" s="65" t="s">
        <v>193</v>
      </c>
      <c r="J148" s="66" t="s">
        <v>182</v>
      </c>
      <c r="N148" s="65" t="s">
        <v>429</v>
      </c>
      <c r="O148" s="65" t="s">
        <v>428</v>
      </c>
      <c r="W148" s="65" t="s">
        <v>193</v>
      </c>
      <c r="X148" s="64" t="s">
        <v>648</v>
      </c>
    </row>
    <row r="149" spans="9:24" x14ac:dyDescent="0.25">
      <c r="I149" s="65" t="s">
        <v>195</v>
      </c>
      <c r="J149" s="66" t="s">
        <v>194</v>
      </c>
      <c r="N149" s="65" t="s">
        <v>430</v>
      </c>
      <c r="O149" s="65" t="s">
        <v>428</v>
      </c>
      <c r="W149" s="65" t="s">
        <v>195</v>
      </c>
      <c r="X149" s="64" t="s">
        <v>648</v>
      </c>
    </row>
    <row r="150" spans="9:24" x14ac:dyDescent="0.25">
      <c r="I150" s="65" t="s">
        <v>196</v>
      </c>
      <c r="J150" s="66" t="s">
        <v>194</v>
      </c>
      <c r="N150" s="65" t="s">
        <v>431</v>
      </c>
      <c r="O150" s="65" t="s">
        <v>428</v>
      </c>
      <c r="W150" s="65" t="s">
        <v>196</v>
      </c>
      <c r="X150" s="64" t="s">
        <v>648</v>
      </c>
    </row>
    <row r="151" spans="9:24" x14ac:dyDescent="0.25">
      <c r="I151" s="65" t="s">
        <v>197</v>
      </c>
      <c r="J151" s="66" t="s">
        <v>194</v>
      </c>
      <c r="N151" s="65" t="s">
        <v>432</v>
      </c>
      <c r="O151" s="65" t="s">
        <v>428</v>
      </c>
      <c r="W151" s="65" t="s">
        <v>197</v>
      </c>
      <c r="X151" s="64" t="s">
        <v>648</v>
      </c>
    </row>
    <row r="152" spans="9:24" x14ac:dyDescent="0.25">
      <c r="I152" s="65" t="s">
        <v>198</v>
      </c>
      <c r="J152" s="66" t="s">
        <v>194</v>
      </c>
      <c r="N152" s="65" t="s">
        <v>433</v>
      </c>
      <c r="O152" s="65" t="s">
        <v>428</v>
      </c>
      <c r="W152" s="65" t="s">
        <v>198</v>
      </c>
      <c r="X152" s="64" t="s">
        <v>648</v>
      </c>
    </row>
    <row r="153" spans="9:24" x14ac:dyDescent="0.25">
      <c r="I153" s="65" t="s">
        <v>199</v>
      </c>
      <c r="J153" s="66" t="s">
        <v>194</v>
      </c>
      <c r="N153" s="65" t="s">
        <v>434</v>
      </c>
      <c r="O153" s="65" t="s">
        <v>428</v>
      </c>
      <c r="W153" s="65" t="s">
        <v>199</v>
      </c>
      <c r="X153" s="64" t="s">
        <v>648</v>
      </c>
    </row>
    <row r="154" spans="9:24" x14ac:dyDescent="0.25">
      <c r="I154" s="65" t="s">
        <v>200</v>
      </c>
      <c r="J154" s="66" t="s">
        <v>194</v>
      </c>
      <c r="N154" s="65" t="s">
        <v>435</v>
      </c>
      <c r="O154" s="65" t="s">
        <v>428</v>
      </c>
      <c r="W154" s="65" t="s">
        <v>200</v>
      </c>
      <c r="X154" s="64" t="s">
        <v>648</v>
      </c>
    </row>
    <row r="155" spans="9:24" x14ac:dyDescent="0.25">
      <c r="I155" s="65" t="s">
        <v>201</v>
      </c>
      <c r="J155" s="66" t="s">
        <v>194</v>
      </c>
      <c r="N155" s="65" t="s">
        <v>436</v>
      </c>
      <c r="O155" s="65" t="s">
        <v>428</v>
      </c>
      <c r="W155" s="65" t="s">
        <v>201</v>
      </c>
      <c r="X155" s="64" t="s">
        <v>648</v>
      </c>
    </row>
    <row r="156" spans="9:24" x14ac:dyDescent="0.25">
      <c r="I156" s="65" t="s">
        <v>202</v>
      </c>
      <c r="J156" s="66" t="s">
        <v>194</v>
      </c>
      <c r="N156" s="65" t="s">
        <v>437</v>
      </c>
      <c r="O156" s="65" t="s">
        <v>182</v>
      </c>
      <c r="W156" s="65" t="s">
        <v>202</v>
      </c>
      <c r="X156" s="64" t="s">
        <v>648</v>
      </c>
    </row>
    <row r="157" spans="9:24" x14ac:dyDescent="0.25">
      <c r="I157" s="65" t="s">
        <v>203</v>
      </c>
      <c r="J157" s="66" t="s">
        <v>194</v>
      </c>
      <c r="N157" s="65" t="s">
        <v>438</v>
      </c>
      <c r="O157" s="65" t="s">
        <v>182</v>
      </c>
      <c r="W157" s="65" t="s">
        <v>203</v>
      </c>
      <c r="X157" s="64" t="s">
        <v>648</v>
      </c>
    </row>
    <row r="158" spans="9:24" x14ac:dyDescent="0.25">
      <c r="I158" s="65" t="s">
        <v>204</v>
      </c>
      <c r="J158" s="66" t="s">
        <v>194</v>
      </c>
      <c r="N158" s="65" t="s">
        <v>439</v>
      </c>
      <c r="O158" s="65" t="s">
        <v>182</v>
      </c>
      <c r="W158" s="65" t="s">
        <v>204</v>
      </c>
      <c r="X158" s="64" t="s">
        <v>648</v>
      </c>
    </row>
    <row r="159" spans="9:24" x14ac:dyDescent="0.25">
      <c r="I159" s="65" t="s">
        <v>205</v>
      </c>
      <c r="J159" s="66" t="s">
        <v>194</v>
      </c>
      <c r="N159" s="65" t="s">
        <v>440</v>
      </c>
      <c r="O159" s="65" t="s">
        <v>182</v>
      </c>
      <c r="W159" s="65" t="s">
        <v>205</v>
      </c>
      <c r="X159" s="64" t="s">
        <v>648</v>
      </c>
    </row>
    <row r="160" spans="9:24" x14ac:dyDescent="0.25">
      <c r="I160" s="65" t="s">
        <v>206</v>
      </c>
      <c r="J160" s="66" t="s">
        <v>194</v>
      </c>
      <c r="N160" s="65" t="s">
        <v>441</v>
      </c>
      <c r="O160" s="65" t="s">
        <v>182</v>
      </c>
      <c r="W160" s="65" t="s">
        <v>206</v>
      </c>
      <c r="X160" s="64" t="s">
        <v>648</v>
      </c>
    </row>
    <row r="161" spans="9:24" x14ac:dyDescent="0.25">
      <c r="I161" s="65" t="s">
        <v>207</v>
      </c>
      <c r="J161" s="66" t="s">
        <v>194</v>
      </c>
      <c r="N161" s="65" t="s">
        <v>442</v>
      </c>
      <c r="O161" s="65" t="s">
        <v>182</v>
      </c>
      <c r="W161" s="65" t="s">
        <v>207</v>
      </c>
      <c r="X161" s="64" t="s">
        <v>648</v>
      </c>
    </row>
    <row r="162" spans="9:24" x14ac:dyDescent="0.25">
      <c r="I162" s="65" t="s">
        <v>208</v>
      </c>
      <c r="J162" s="66" t="s">
        <v>194</v>
      </c>
      <c r="N162" s="65" t="s">
        <v>444</v>
      </c>
      <c r="O162" s="65" t="s">
        <v>443</v>
      </c>
      <c r="W162" s="65" t="s">
        <v>208</v>
      </c>
      <c r="X162" s="64" t="s">
        <v>648</v>
      </c>
    </row>
    <row r="163" spans="9:24" x14ac:dyDescent="0.25">
      <c r="I163" s="65" t="s">
        <v>209</v>
      </c>
      <c r="J163" s="66" t="s">
        <v>194</v>
      </c>
      <c r="N163" s="65" t="s">
        <v>445</v>
      </c>
      <c r="O163" s="65" t="s">
        <v>443</v>
      </c>
      <c r="W163" s="65" t="s">
        <v>209</v>
      </c>
      <c r="X163" s="64" t="s">
        <v>648</v>
      </c>
    </row>
    <row r="164" spans="9:24" x14ac:dyDescent="0.25">
      <c r="I164" s="65" t="s">
        <v>210</v>
      </c>
      <c r="J164" s="66" t="s">
        <v>194</v>
      </c>
      <c r="N164" s="65" t="s">
        <v>446</v>
      </c>
      <c r="O164" s="65" t="s">
        <v>443</v>
      </c>
      <c r="W164" s="65" t="s">
        <v>210</v>
      </c>
      <c r="X164" s="64" t="s">
        <v>648</v>
      </c>
    </row>
    <row r="165" spans="9:24" x14ac:dyDescent="0.25">
      <c r="I165" s="65" t="s">
        <v>211</v>
      </c>
      <c r="J165" s="66" t="s">
        <v>194</v>
      </c>
      <c r="N165" s="65" t="s">
        <v>447</v>
      </c>
      <c r="O165" s="65" t="s">
        <v>443</v>
      </c>
      <c r="W165" s="65" t="s">
        <v>211</v>
      </c>
      <c r="X165" s="64" t="s">
        <v>648</v>
      </c>
    </row>
    <row r="166" spans="9:24" x14ac:dyDescent="0.25">
      <c r="I166" s="65" t="s">
        <v>213</v>
      </c>
      <c r="J166" s="66" t="s">
        <v>212</v>
      </c>
      <c r="N166" s="65" t="s">
        <v>448</v>
      </c>
      <c r="O166" s="65" t="s">
        <v>443</v>
      </c>
      <c r="W166" s="65" t="s">
        <v>213</v>
      </c>
      <c r="X166" s="64" t="s">
        <v>648</v>
      </c>
    </row>
    <row r="167" spans="9:24" x14ac:dyDescent="0.25">
      <c r="I167" s="65" t="s">
        <v>215</v>
      </c>
      <c r="J167" s="66" t="s">
        <v>214</v>
      </c>
      <c r="N167" s="65" t="s">
        <v>449</v>
      </c>
      <c r="O167" s="65" t="s">
        <v>443</v>
      </c>
      <c r="W167" s="65" t="s">
        <v>215</v>
      </c>
      <c r="X167" s="64" t="s">
        <v>648</v>
      </c>
    </row>
    <row r="168" spans="9:24" x14ac:dyDescent="0.25">
      <c r="I168" s="65" t="s">
        <v>216</v>
      </c>
      <c r="J168" s="66" t="s">
        <v>214</v>
      </c>
      <c r="N168" s="65" t="s">
        <v>450</v>
      </c>
      <c r="O168" s="65" t="s">
        <v>443</v>
      </c>
      <c r="W168" s="65" t="s">
        <v>216</v>
      </c>
      <c r="X168" s="64" t="s">
        <v>648</v>
      </c>
    </row>
    <row r="169" spans="9:24" x14ac:dyDescent="0.25">
      <c r="I169" s="65" t="s">
        <v>217</v>
      </c>
      <c r="J169" s="66" t="s">
        <v>214</v>
      </c>
      <c r="N169" s="65" t="s">
        <v>451</v>
      </c>
      <c r="O169" s="65" t="s">
        <v>194</v>
      </c>
      <c r="W169" s="65" t="s">
        <v>217</v>
      </c>
      <c r="X169" s="64" t="s">
        <v>648</v>
      </c>
    </row>
    <row r="170" spans="9:24" x14ac:dyDescent="0.25">
      <c r="I170" s="65" t="s">
        <v>218</v>
      </c>
      <c r="J170" s="66" t="s">
        <v>214</v>
      </c>
      <c r="N170" s="65" t="s">
        <v>452</v>
      </c>
      <c r="O170" s="65" t="s">
        <v>194</v>
      </c>
      <c r="W170" s="65" t="s">
        <v>218</v>
      </c>
      <c r="X170" s="64" t="s">
        <v>648</v>
      </c>
    </row>
    <row r="171" spans="9:24" x14ac:dyDescent="0.25">
      <c r="I171" s="65" t="s">
        <v>219</v>
      </c>
      <c r="J171" s="66" t="s">
        <v>214</v>
      </c>
      <c r="N171" s="65" t="s">
        <v>453</v>
      </c>
      <c r="O171" s="65" t="s">
        <v>194</v>
      </c>
      <c r="W171" s="65" t="s">
        <v>219</v>
      </c>
      <c r="X171" s="64" t="s">
        <v>648</v>
      </c>
    </row>
    <row r="172" spans="9:24" x14ac:dyDescent="0.25">
      <c r="I172" s="65" t="s">
        <v>220</v>
      </c>
      <c r="J172" s="66" t="s">
        <v>214</v>
      </c>
      <c r="N172" s="65" t="s">
        <v>454</v>
      </c>
      <c r="O172" s="65" t="s">
        <v>194</v>
      </c>
      <c r="W172" s="65" t="s">
        <v>220</v>
      </c>
      <c r="X172" s="64" t="s">
        <v>648</v>
      </c>
    </row>
    <row r="173" spans="9:24" x14ac:dyDescent="0.25">
      <c r="I173" s="65" t="s">
        <v>221</v>
      </c>
      <c r="J173" s="66" t="s">
        <v>214</v>
      </c>
      <c r="N173" s="65" t="s">
        <v>455</v>
      </c>
      <c r="O173" s="65" t="s">
        <v>194</v>
      </c>
      <c r="W173" s="65" t="s">
        <v>221</v>
      </c>
      <c r="X173" s="64" t="s">
        <v>648</v>
      </c>
    </row>
    <row r="174" spans="9:24" x14ac:dyDescent="0.25">
      <c r="I174" s="65" t="s">
        <v>222</v>
      </c>
      <c r="J174" s="66" t="s">
        <v>214</v>
      </c>
      <c r="N174" s="65" t="s">
        <v>456</v>
      </c>
      <c r="O174" s="65" t="s">
        <v>194</v>
      </c>
      <c r="W174" s="65" t="s">
        <v>222</v>
      </c>
      <c r="X174" s="64" t="s">
        <v>648</v>
      </c>
    </row>
    <row r="175" spans="9:24" x14ac:dyDescent="0.25">
      <c r="I175" s="65" t="s">
        <v>223</v>
      </c>
      <c r="J175" s="66" t="s">
        <v>214</v>
      </c>
      <c r="N175" s="65" t="s">
        <v>457</v>
      </c>
      <c r="O175" s="65" t="s">
        <v>194</v>
      </c>
      <c r="W175" s="65" t="s">
        <v>223</v>
      </c>
      <c r="X175" s="64" t="s">
        <v>648</v>
      </c>
    </row>
    <row r="176" spans="9:24" x14ac:dyDescent="0.25">
      <c r="I176" s="65" t="s">
        <v>224</v>
      </c>
      <c r="J176" s="66" t="s">
        <v>214</v>
      </c>
      <c r="N176" s="65" t="s">
        <v>458</v>
      </c>
      <c r="O176" s="65" t="s">
        <v>194</v>
      </c>
      <c r="W176" s="65" t="s">
        <v>224</v>
      </c>
      <c r="X176" s="64" t="s">
        <v>648</v>
      </c>
    </row>
    <row r="177" spans="9:24" x14ac:dyDescent="0.25">
      <c r="I177" s="65" t="s">
        <v>225</v>
      </c>
      <c r="J177" s="66" t="s">
        <v>214</v>
      </c>
      <c r="N177" s="65" t="s">
        <v>459</v>
      </c>
      <c r="O177" s="65" t="s">
        <v>194</v>
      </c>
      <c r="W177" s="65" t="s">
        <v>225</v>
      </c>
      <c r="X177" s="64" t="s">
        <v>648</v>
      </c>
    </row>
    <row r="178" spans="9:24" x14ac:dyDescent="0.25">
      <c r="I178" s="65" t="s">
        <v>226</v>
      </c>
      <c r="J178" s="66" t="s">
        <v>214</v>
      </c>
      <c r="N178" s="65" t="s">
        <v>461</v>
      </c>
      <c r="O178" s="65" t="s">
        <v>460</v>
      </c>
      <c r="W178" s="65" t="s">
        <v>226</v>
      </c>
      <c r="X178" s="64" t="s">
        <v>648</v>
      </c>
    </row>
    <row r="179" spans="9:24" x14ac:dyDescent="0.25">
      <c r="I179" s="65" t="s">
        <v>227</v>
      </c>
      <c r="J179" s="66" t="s">
        <v>214</v>
      </c>
      <c r="N179" s="65" t="s">
        <v>462</v>
      </c>
      <c r="O179" s="65" t="s">
        <v>460</v>
      </c>
      <c r="W179" s="65" t="s">
        <v>227</v>
      </c>
      <c r="X179" s="64" t="s">
        <v>648</v>
      </c>
    </row>
    <row r="180" spans="9:24" x14ac:dyDescent="0.25">
      <c r="I180" s="65" t="s">
        <v>228</v>
      </c>
      <c r="J180" s="66" t="s">
        <v>214</v>
      </c>
      <c r="N180" s="65" t="s">
        <v>463</v>
      </c>
      <c r="O180" s="65" t="s">
        <v>460</v>
      </c>
      <c r="W180" s="65" t="s">
        <v>228</v>
      </c>
      <c r="X180" s="64" t="s">
        <v>648</v>
      </c>
    </row>
    <row r="181" spans="9:24" x14ac:dyDescent="0.25">
      <c r="I181" s="65" t="s">
        <v>229</v>
      </c>
      <c r="J181" s="66" t="s">
        <v>214</v>
      </c>
      <c r="N181" s="65" t="s">
        <v>464</v>
      </c>
      <c r="O181" s="65" t="s">
        <v>460</v>
      </c>
      <c r="W181" s="65" t="s">
        <v>229</v>
      </c>
      <c r="X181" s="64" t="s">
        <v>648</v>
      </c>
    </row>
    <row r="182" spans="9:24" x14ac:dyDescent="0.25">
      <c r="I182" s="65" t="s">
        <v>230</v>
      </c>
      <c r="J182" s="66" t="s">
        <v>214</v>
      </c>
      <c r="N182" s="65" t="s">
        <v>465</v>
      </c>
      <c r="O182" s="65" t="s">
        <v>460</v>
      </c>
      <c r="W182" s="65" t="s">
        <v>230</v>
      </c>
      <c r="X182" s="64" t="s">
        <v>648</v>
      </c>
    </row>
    <row r="183" spans="9:24" x14ac:dyDescent="0.25">
      <c r="I183" s="65" t="s">
        <v>231</v>
      </c>
      <c r="J183" s="66" t="s">
        <v>214</v>
      </c>
      <c r="N183" s="65" t="s">
        <v>466</v>
      </c>
      <c r="O183" s="65" t="s">
        <v>460</v>
      </c>
      <c r="W183" s="65" t="s">
        <v>231</v>
      </c>
      <c r="X183" s="64" t="s">
        <v>648</v>
      </c>
    </row>
    <row r="184" spans="9:24" x14ac:dyDescent="0.25">
      <c r="I184" s="65" t="s">
        <v>232</v>
      </c>
      <c r="J184" s="66" t="s">
        <v>214</v>
      </c>
      <c r="N184" s="65" t="s">
        <v>468</v>
      </c>
      <c r="O184" s="65" t="s">
        <v>467</v>
      </c>
      <c r="W184" s="65" t="s">
        <v>232</v>
      </c>
      <c r="X184" s="64" t="s">
        <v>648</v>
      </c>
    </row>
    <row r="185" spans="9:24" x14ac:dyDescent="0.25">
      <c r="I185" s="65" t="s">
        <v>233</v>
      </c>
      <c r="J185" s="66" t="s">
        <v>214</v>
      </c>
      <c r="N185" s="65" t="s">
        <v>470</v>
      </c>
      <c r="O185" s="65" t="s">
        <v>469</v>
      </c>
      <c r="W185" s="65" t="s">
        <v>233</v>
      </c>
      <c r="X185" s="64" t="s">
        <v>648</v>
      </c>
    </row>
    <row r="186" spans="9:24" x14ac:dyDescent="0.25">
      <c r="I186" s="65" t="s">
        <v>234</v>
      </c>
      <c r="J186" s="66" t="s">
        <v>214</v>
      </c>
      <c r="N186" s="65" t="s">
        <v>471</v>
      </c>
      <c r="O186" s="65" t="s">
        <v>212</v>
      </c>
      <c r="W186" s="65" t="s">
        <v>234</v>
      </c>
      <c r="X186" s="64" t="s">
        <v>648</v>
      </c>
    </row>
    <row r="187" spans="9:24" x14ac:dyDescent="0.25">
      <c r="I187" s="65" t="s">
        <v>236</v>
      </c>
      <c r="J187" s="66" t="s">
        <v>235</v>
      </c>
      <c r="N187" s="65" t="s">
        <v>472</v>
      </c>
      <c r="O187" s="65" t="s">
        <v>214</v>
      </c>
      <c r="W187" s="65" t="s">
        <v>236</v>
      </c>
      <c r="X187" s="64" t="s">
        <v>648</v>
      </c>
    </row>
    <row r="188" spans="9:24" x14ac:dyDescent="0.25">
      <c r="I188" s="65" t="s">
        <v>237</v>
      </c>
      <c r="J188" s="66" t="s">
        <v>235</v>
      </c>
      <c r="N188" s="65" t="s">
        <v>473</v>
      </c>
      <c r="O188" s="65" t="s">
        <v>214</v>
      </c>
      <c r="W188" s="65" t="s">
        <v>237</v>
      </c>
      <c r="X188" s="64" t="s">
        <v>648</v>
      </c>
    </row>
    <row r="189" spans="9:24" x14ac:dyDescent="0.25">
      <c r="I189" s="65" t="s">
        <v>238</v>
      </c>
      <c r="J189" s="66" t="s">
        <v>235</v>
      </c>
      <c r="N189" s="65" t="s">
        <v>474</v>
      </c>
      <c r="O189" s="65" t="s">
        <v>214</v>
      </c>
      <c r="W189" s="65" t="s">
        <v>238</v>
      </c>
      <c r="X189" s="64" t="s">
        <v>648</v>
      </c>
    </row>
    <row r="190" spans="9:24" x14ac:dyDescent="0.25">
      <c r="I190" s="65" t="s">
        <v>240</v>
      </c>
      <c r="J190" s="66" t="s">
        <v>239</v>
      </c>
      <c r="N190" s="65" t="s">
        <v>475</v>
      </c>
      <c r="O190" s="65" t="s">
        <v>214</v>
      </c>
      <c r="W190" s="65" t="s">
        <v>240</v>
      </c>
      <c r="X190" s="64" t="s">
        <v>648</v>
      </c>
    </row>
    <row r="191" spans="9:24" x14ac:dyDescent="0.25">
      <c r="I191" s="65" t="s">
        <v>241</v>
      </c>
      <c r="J191" s="66" t="s">
        <v>239</v>
      </c>
      <c r="N191" s="65" t="s">
        <v>476</v>
      </c>
      <c r="O191" s="65" t="s">
        <v>214</v>
      </c>
      <c r="W191" s="65" t="s">
        <v>241</v>
      </c>
      <c r="X191" s="64" t="s">
        <v>648</v>
      </c>
    </row>
    <row r="192" spans="9:24" x14ac:dyDescent="0.25">
      <c r="I192" s="65" t="s">
        <v>242</v>
      </c>
      <c r="J192" s="66" t="s">
        <v>239</v>
      </c>
      <c r="N192" s="65" t="s">
        <v>477</v>
      </c>
      <c r="O192" s="65" t="s">
        <v>214</v>
      </c>
      <c r="W192" s="65" t="s">
        <v>242</v>
      </c>
      <c r="X192" s="64" t="s">
        <v>648</v>
      </c>
    </row>
    <row r="193" spans="9:24" x14ac:dyDescent="0.25">
      <c r="I193" s="65" t="s">
        <v>244</v>
      </c>
      <c r="J193" s="66" t="s">
        <v>243</v>
      </c>
      <c r="N193" s="65" t="s">
        <v>478</v>
      </c>
      <c r="O193" s="65" t="s">
        <v>214</v>
      </c>
      <c r="W193" s="65" t="s">
        <v>244</v>
      </c>
      <c r="X193" s="64" t="s">
        <v>648</v>
      </c>
    </row>
    <row r="194" spans="9:24" x14ac:dyDescent="0.25">
      <c r="I194" s="65" t="s">
        <v>246</v>
      </c>
      <c r="J194" s="66" t="s">
        <v>245</v>
      </c>
      <c r="N194" s="65" t="s">
        <v>479</v>
      </c>
      <c r="O194" s="65" t="s">
        <v>214</v>
      </c>
      <c r="W194" s="65" t="s">
        <v>246</v>
      </c>
      <c r="X194" s="64" t="s">
        <v>648</v>
      </c>
    </row>
    <row r="195" spans="9:24" x14ac:dyDescent="0.25">
      <c r="I195" s="65" t="s">
        <v>248</v>
      </c>
      <c r="J195" s="66" t="s">
        <v>247</v>
      </c>
      <c r="N195" s="65" t="s">
        <v>480</v>
      </c>
      <c r="O195" s="65" t="s">
        <v>214</v>
      </c>
      <c r="W195" s="65" t="s">
        <v>248</v>
      </c>
      <c r="X195" s="64" t="s">
        <v>648</v>
      </c>
    </row>
    <row r="196" spans="9:24" x14ac:dyDescent="0.25">
      <c r="I196" s="65" t="s">
        <v>249</v>
      </c>
      <c r="J196" s="66" t="s">
        <v>247</v>
      </c>
      <c r="N196" s="65" t="s">
        <v>481</v>
      </c>
      <c r="O196" s="65" t="s">
        <v>214</v>
      </c>
      <c r="W196" s="65" t="s">
        <v>249</v>
      </c>
      <c r="X196" s="64" t="s">
        <v>648</v>
      </c>
    </row>
    <row r="197" spans="9:24" x14ac:dyDescent="0.25">
      <c r="I197" s="65" t="s">
        <v>250</v>
      </c>
      <c r="J197" s="66" t="s">
        <v>247</v>
      </c>
      <c r="N197" s="65" t="s">
        <v>482</v>
      </c>
      <c r="O197" s="65" t="s">
        <v>214</v>
      </c>
      <c r="W197" s="65" t="s">
        <v>250</v>
      </c>
      <c r="X197" s="64" t="s">
        <v>648</v>
      </c>
    </row>
    <row r="198" spans="9:24" x14ac:dyDescent="0.25">
      <c r="I198" s="65" t="s">
        <v>251</v>
      </c>
      <c r="J198" s="66" t="s">
        <v>247</v>
      </c>
      <c r="N198" s="65" t="s">
        <v>483</v>
      </c>
      <c r="O198" s="65" t="s">
        <v>214</v>
      </c>
      <c r="W198" s="65" t="s">
        <v>251</v>
      </c>
      <c r="X198" s="64" t="s">
        <v>648</v>
      </c>
    </row>
    <row r="199" spans="9:24" x14ac:dyDescent="0.25">
      <c r="I199" s="65" t="s">
        <v>252</v>
      </c>
      <c r="J199" s="66" t="s">
        <v>247</v>
      </c>
      <c r="N199" s="65" t="s">
        <v>484</v>
      </c>
      <c r="O199" s="65" t="s">
        <v>214</v>
      </c>
      <c r="W199" s="65" t="s">
        <v>252</v>
      </c>
      <c r="X199" s="64" t="s">
        <v>648</v>
      </c>
    </row>
    <row r="200" spans="9:24" x14ac:dyDescent="0.25">
      <c r="I200" s="65" t="s">
        <v>253</v>
      </c>
      <c r="J200" s="66" t="s">
        <v>247</v>
      </c>
      <c r="N200" s="65" t="s">
        <v>485</v>
      </c>
      <c r="O200" s="65" t="s">
        <v>214</v>
      </c>
      <c r="W200" s="65" t="s">
        <v>253</v>
      </c>
      <c r="X200" s="64" t="s">
        <v>648</v>
      </c>
    </row>
    <row r="201" spans="9:24" x14ac:dyDescent="0.25">
      <c r="I201" s="65" t="s">
        <v>254</v>
      </c>
      <c r="J201" s="66" t="s">
        <v>247</v>
      </c>
      <c r="N201" s="65" t="s">
        <v>486</v>
      </c>
      <c r="O201" s="65" t="s">
        <v>214</v>
      </c>
      <c r="W201" s="65" t="s">
        <v>254</v>
      </c>
      <c r="X201" s="64" t="s">
        <v>648</v>
      </c>
    </row>
    <row r="202" spans="9:24" x14ac:dyDescent="0.25">
      <c r="I202" s="65" t="s">
        <v>255</v>
      </c>
      <c r="J202" s="66" t="s">
        <v>247</v>
      </c>
      <c r="N202" s="65" t="s">
        <v>487</v>
      </c>
      <c r="O202" s="65" t="s">
        <v>214</v>
      </c>
      <c r="W202" s="65" t="s">
        <v>255</v>
      </c>
      <c r="X202" s="64" t="s">
        <v>648</v>
      </c>
    </row>
    <row r="203" spans="9:24" x14ac:dyDescent="0.25">
      <c r="I203" s="65" t="s">
        <v>257</v>
      </c>
      <c r="J203" s="66" t="s">
        <v>256</v>
      </c>
      <c r="N203" s="65" t="s">
        <v>488</v>
      </c>
      <c r="O203" s="65" t="s">
        <v>235</v>
      </c>
      <c r="W203" s="65" t="s">
        <v>257</v>
      </c>
      <c r="X203" s="64" t="s">
        <v>648</v>
      </c>
    </row>
    <row r="204" spans="9:24" x14ac:dyDescent="0.25">
      <c r="I204" s="65" t="s">
        <v>258</v>
      </c>
      <c r="J204" s="66" t="s">
        <v>256</v>
      </c>
      <c r="N204" s="65" t="s">
        <v>489</v>
      </c>
      <c r="O204" s="65" t="s">
        <v>235</v>
      </c>
      <c r="W204" s="65" t="s">
        <v>258</v>
      </c>
      <c r="X204" s="64" t="s">
        <v>648</v>
      </c>
    </row>
    <row r="205" spans="9:24" x14ac:dyDescent="0.25">
      <c r="I205" s="65" t="s">
        <v>259</v>
      </c>
      <c r="J205" s="66" t="s">
        <v>256</v>
      </c>
      <c r="N205" s="65" t="s">
        <v>490</v>
      </c>
      <c r="O205" s="65" t="s">
        <v>239</v>
      </c>
      <c r="W205" s="65" t="s">
        <v>259</v>
      </c>
      <c r="X205" s="64" t="s">
        <v>648</v>
      </c>
    </row>
    <row r="206" spans="9:24" x14ac:dyDescent="0.25">
      <c r="I206" s="65" t="s">
        <v>261</v>
      </c>
      <c r="J206" s="66" t="s">
        <v>260</v>
      </c>
      <c r="N206" s="65" t="s">
        <v>491</v>
      </c>
      <c r="O206" s="65" t="s">
        <v>239</v>
      </c>
      <c r="W206" s="65" t="s">
        <v>261</v>
      </c>
      <c r="X206" s="64" t="s">
        <v>648</v>
      </c>
    </row>
    <row r="207" spans="9:24" x14ac:dyDescent="0.25">
      <c r="I207" s="65" t="s">
        <v>263</v>
      </c>
      <c r="J207" s="66" t="s">
        <v>262</v>
      </c>
      <c r="N207" s="65" t="s">
        <v>492</v>
      </c>
      <c r="O207" s="65" t="s">
        <v>239</v>
      </c>
      <c r="W207" s="65" t="s">
        <v>263</v>
      </c>
      <c r="X207" s="64" t="s">
        <v>648</v>
      </c>
    </row>
    <row r="208" spans="9:24" x14ac:dyDescent="0.25">
      <c r="I208" s="65" t="s">
        <v>264</v>
      </c>
      <c r="J208" s="66" t="s">
        <v>262</v>
      </c>
      <c r="N208" s="65" t="s">
        <v>493</v>
      </c>
      <c r="O208" s="65" t="s">
        <v>239</v>
      </c>
      <c r="W208" s="65" t="s">
        <v>264</v>
      </c>
      <c r="X208" s="64" t="s">
        <v>648</v>
      </c>
    </row>
    <row r="209" spans="9:24" x14ac:dyDescent="0.25">
      <c r="I209" s="65" t="s">
        <v>265</v>
      </c>
      <c r="J209" s="66" t="s">
        <v>262</v>
      </c>
      <c r="N209" s="65" t="s">
        <v>494</v>
      </c>
      <c r="O209" s="65" t="s">
        <v>239</v>
      </c>
      <c r="W209" s="65" t="s">
        <v>265</v>
      </c>
      <c r="X209" s="64" t="s">
        <v>648</v>
      </c>
    </row>
    <row r="210" spans="9:24" x14ac:dyDescent="0.25">
      <c r="I210" s="65" t="s">
        <v>266</v>
      </c>
      <c r="J210" s="66" t="s">
        <v>262</v>
      </c>
      <c r="N210" s="65" t="s">
        <v>495</v>
      </c>
      <c r="O210" s="65" t="s">
        <v>239</v>
      </c>
      <c r="W210" s="65" t="s">
        <v>266</v>
      </c>
      <c r="X210" s="64" t="s">
        <v>648</v>
      </c>
    </row>
    <row r="211" spans="9:24" x14ac:dyDescent="0.25">
      <c r="I211" s="65" t="s">
        <v>267</v>
      </c>
      <c r="J211" s="66" t="s">
        <v>262</v>
      </c>
      <c r="N211" s="65" t="s">
        <v>496</v>
      </c>
      <c r="O211" s="65" t="s">
        <v>239</v>
      </c>
      <c r="W211" s="65" t="s">
        <v>267</v>
      </c>
      <c r="X211" s="64" t="s">
        <v>648</v>
      </c>
    </row>
    <row r="212" spans="9:24" x14ac:dyDescent="0.25">
      <c r="I212" s="65" t="s">
        <v>268</v>
      </c>
      <c r="J212" s="66" t="s">
        <v>262</v>
      </c>
      <c r="N212" s="65" t="s">
        <v>497</v>
      </c>
      <c r="O212" s="65" t="s">
        <v>243</v>
      </c>
      <c r="W212" s="65" t="s">
        <v>268</v>
      </c>
      <c r="X212" s="64" t="s">
        <v>648</v>
      </c>
    </row>
    <row r="213" spans="9:24" x14ac:dyDescent="0.25">
      <c r="I213" s="65" t="s">
        <v>269</v>
      </c>
      <c r="J213" s="66" t="s">
        <v>262</v>
      </c>
      <c r="N213" s="65" t="s">
        <v>498</v>
      </c>
      <c r="O213" s="65" t="s">
        <v>243</v>
      </c>
      <c r="W213" s="65" t="s">
        <v>269</v>
      </c>
      <c r="X213" s="64" t="s">
        <v>648</v>
      </c>
    </row>
    <row r="214" spans="9:24" x14ac:dyDescent="0.25">
      <c r="I214" s="65" t="s">
        <v>270</v>
      </c>
      <c r="J214" s="66" t="s">
        <v>262</v>
      </c>
      <c r="N214" s="65" t="s">
        <v>500</v>
      </c>
      <c r="O214" s="65" t="s">
        <v>499</v>
      </c>
      <c r="W214" s="65" t="s">
        <v>270</v>
      </c>
      <c r="X214" s="64" t="s">
        <v>648</v>
      </c>
    </row>
    <row r="215" spans="9:24" x14ac:dyDescent="0.25">
      <c r="I215" s="65" t="s">
        <v>271</v>
      </c>
      <c r="J215" s="66" t="s">
        <v>262</v>
      </c>
      <c r="N215" s="65" t="s">
        <v>501</v>
      </c>
      <c r="O215" s="65" t="s">
        <v>499</v>
      </c>
      <c r="W215" s="65" t="s">
        <v>271</v>
      </c>
      <c r="X215" s="64" t="s">
        <v>648</v>
      </c>
    </row>
    <row r="216" spans="9:24" x14ac:dyDescent="0.25">
      <c r="I216" s="65" t="s">
        <v>272</v>
      </c>
      <c r="J216" s="66" t="s">
        <v>262</v>
      </c>
      <c r="N216" s="65" t="s">
        <v>502</v>
      </c>
      <c r="O216" s="65" t="s">
        <v>499</v>
      </c>
      <c r="W216" s="65" t="s">
        <v>272</v>
      </c>
      <c r="X216" s="64" t="s">
        <v>648</v>
      </c>
    </row>
    <row r="217" spans="9:24" x14ac:dyDescent="0.25">
      <c r="I217" s="65" t="s">
        <v>273</v>
      </c>
      <c r="J217" s="66" t="s">
        <v>262</v>
      </c>
      <c r="N217" s="65" t="s">
        <v>503</v>
      </c>
      <c r="O217" s="65" t="s">
        <v>245</v>
      </c>
      <c r="W217" s="65" t="s">
        <v>273</v>
      </c>
      <c r="X217" s="64" t="s">
        <v>648</v>
      </c>
    </row>
    <row r="218" spans="9:24" x14ac:dyDescent="0.25">
      <c r="I218" s="65" t="s">
        <v>274</v>
      </c>
      <c r="J218" s="66" t="s">
        <v>262</v>
      </c>
      <c r="N218" s="65" t="s">
        <v>504</v>
      </c>
      <c r="O218" s="65" t="s">
        <v>245</v>
      </c>
      <c r="W218" s="65" t="s">
        <v>274</v>
      </c>
      <c r="X218" s="64" t="s">
        <v>648</v>
      </c>
    </row>
    <row r="219" spans="9:24" x14ac:dyDescent="0.25">
      <c r="I219" s="65" t="s">
        <v>275</v>
      </c>
      <c r="J219" s="66" t="s">
        <v>262</v>
      </c>
      <c r="N219" s="65" t="s">
        <v>505</v>
      </c>
      <c r="O219" s="65" t="s">
        <v>247</v>
      </c>
      <c r="W219" s="65" t="s">
        <v>275</v>
      </c>
      <c r="X219" s="64" t="s">
        <v>648</v>
      </c>
    </row>
    <row r="220" spans="9:24" x14ac:dyDescent="0.25">
      <c r="I220" s="65" t="s">
        <v>276</v>
      </c>
      <c r="J220" s="66" t="s">
        <v>262</v>
      </c>
      <c r="N220" s="65" t="s">
        <v>506</v>
      </c>
      <c r="O220" s="65" t="s">
        <v>247</v>
      </c>
      <c r="W220" s="65" t="s">
        <v>276</v>
      </c>
      <c r="X220" s="64" t="s">
        <v>648</v>
      </c>
    </row>
    <row r="221" spans="9:24" x14ac:dyDescent="0.25">
      <c r="I221" s="65" t="s">
        <v>277</v>
      </c>
      <c r="J221" s="66" t="s">
        <v>262</v>
      </c>
      <c r="N221" s="65" t="s">
        <v>507</v>
      </c>
      <c r="O221" s="65" t="s">
        <v>247</v>
      </c>
      <c r="W221" s="65" t="s">
        <v>277</v>
      </c>
      <c r="X221" s="64" t="s">
        <v>648</v>
      </c>
    </row>
    <row r="222" spans="9:24" x14ac:dyDescent="0.25">
      <c r="I222" s="65" t="s">
        <v>278</v>
      </c>
      <c r="J222" s="66" t="s">
        <v>262</v>
      </c>
      <c r="N222" s="65" t="s">
        <v>508</v>
      </c>
      <c r="O222" s="65" t="s">
        <v>247</v>
      </c>
      <c r="W222" s="65" t="s">
        <v>278</v>
      </c>
      <c r="X222" s="64" t="s">
        <v>648</v>
      </c>
    </row>
    <row r="223" spans="9:24" x14ac:dyDescent="0.25">
      <c r="N223" s="65" t="s">
        <v>509</v>
      </c>
      <c r="O223" s="65" t="s">
        <v>247</v>
      </c>
      <c r="W223" s="65" t="s">
        <v>280</v>
      </c>
      <c r="X223" s="64" t="s">
        <v>649</v>
      </c>
    </row>
    <row r="224" spans="9:24" x14ac:dyDescent="0.25">
      <c r="N224" s="65" t="s">
        <v>510</v>
      </c>
      <c r="O224" s="65" t="s">
        <v>247</v>
      </c>
      <c r="W224" s="65" t="s">
        <v>281</v>
      </c>
      <c r="X224" s="64" t="s">
        <v>649</v>
      </c>
    </row>
    <row r="225" spans="14:24" x14ac:dyDescent="0.25">
      <c r="N225" s="65" t="s">
        <v>511</v>
      </c>
      <c r="O225" s="65" t="s">
        <v>247</v>
      </c>
      <c r="W225" s="65" t="s">
        <v>282</v>
      </c>
      <c r="X225" s="64" t="s">
        <v>649</v>
      </c>
    </row>
    <row r="226" spans="14:24" x14ac:dyDescent="0.25">
      <c r="N226" s="65" t="s">
        <v>512</v>
      </c>
      <c r="O226" s="65" t="s">
        <v>247</v>
      </c>
      <c r="W226" s="65" t="s">
        <v>284</v>
      </c>
      <c r="X226" s="64" t="s">
        <v>649</v>
      </c>
    </row>
    <row r="227" spans="14:24" x14ac:dyDescent="0.25">
      <c r="N227" s="65" t="s">
        <v>513</v>
      </c>
      <c r="O227" s="65" t="s">
        <v>247</v>
      </c>
      <c r="W227" s="65" t="s">
        <v>285</v>
      </c>
      <c r="X227" s="64" t="s">
        <v>649</v>
      </c>
    </row>
    <row r="228" spans="14:24" x14ac:dyDescent="0.25">
      <c r="N228" s="65" t="s">
        <v>514</v>
      </c>
      <c r="O228" s="65" t="s">
        <v>247</v>
      </c>
      <c r="W228" s="65" t="s">
        <v>286</v>
      </c>
      <c r="X228" s="64" t="s">
        <v>649</v>
      </c>
    </row>
    <row r="229" spans="14:24" x14ac:dyDescent="0.25">
      <c r="N229" s="65" t="s">
        <v>515</v>
      </c>
      <c r="O229" s="65" t="s">
        <v>247</v>
      </c>
      <c r="W229" s="65" t="s">
        <v>287</v>
      </c>
      <c r="X229" s="64" t="s">
        <v>649</v>
      </c>
    </row>
    <row r="230" spans="14:24" x14ac:dyDescent="0.25">
      <c r="N230" s="65" t="s">
        <v>516</v>
      </c>
      <c r="O230" s="65" t="s">
        <v>247</v>
      </c>
      <c r="W230" s="65" t="s">
        <v>288</v>
      </c>
      <c r="X230" s="64" t="s">
        <v>649</v>
      </c>
    </row>
    <row r="231" spans="14:24" x14ac:dyDescent="0.25">
      <c r="N231" s="65" t="s">
        <v>517</v>
      </c>
      <c r="O231" s="65" t="s">
        <v>247</v>
      </c>
      <c r="W231" s="65" t="s">
        <v>289</v>
      </c>
      <c r="X231" s="64" t="s">
        <v>649</v>
      </c>
    </row>
    <row r="232" spans="14:24" x14ac:dyDescent="0.25">
      <c r="N232" s="65" t="s">
        <v>518</v>
      </c>
      <c r="O232" s="65" t="s">
        <v>247</v>
      </c>
      <c r="W232" s="65" t="s">
        <v>290</v>
      </c>
      <c r="X232" s="64" t="s">
        <v>649</v>
      </c>
    </row>
    <row r="233" spans="14:24" x14ac:dyDescent="0.25">
      <c r="N233" s="65" t="s">
        <v>519</v>
      </c>
      <c r="O233" s="65" t="s">
        <v>247</v>
      </c>
      <c r="W233" s="65" t="s">
        <v>291</v>
      </c>
      <c r="X233" s="64" t="s">
        <v>649</v>
      </c>
    </row>
    <row r="234" spans="14:24" x14ac:dyDescent="0.25">
      <c r="N234" s="65" t="s">
        <v>521</v>
      </c>
      <c r="O234" s="65" t="s">
        <v>520</v>
      </c>
      <c r="W234" s="65" t="s">
        <v>292</v>
      </c>
      <c r="X234" s="64" t="s">
        <v>649</v>
      </c>
    </row>
    <row r="235" spans="14:24" x14ac:dyDescent="0.25">
      <c r="N235" s="65" t="s">
        <v>522</v>
      </c>
      <c r="O235" s="65" t="s">
        <v>520</v>
      </c>
      <c r="W235" s="65" t="s">
        <v>293</v>
      </c>
      <c r="X235" s="64" t="s">
        <v>649</v>
      </c>
    </row>
    <row r="236" spans="14:24" x14ac:dyDescent="0.25">
      <c r="N236" s="65" t="s">
        <v>523</v>
      </c>
      <c r="O236" s="65" t="s">
        <v>520</v>
      </c>
      <c r="W236" s="65" t="s">
        <v>294</v>
      </c>
      <c r="X236" s="64" t="s">
        <v>649</v>
      </c>
    </row>
    <row r="237" spans="14:24" x14ac:dyDescent="0.25">
      <c r="N237" s="65" t="s">
        <v>524</v>
      </c>
      <c r="O237" s="65" t="s">
        <v>520</v>
      </c>
      <c r="W237" s="65" t="s">
        <v>295</v>
      </c>
      <c r="X237" s="64" t="s">
        <v>649</v>
      </c>
    </row>
    <row r="238" spans="14:24" x14ac:dyDescent="0.25">
      <c r="N238" s="65" t="s">
        <v>525</v>
      </c>
      <c r="O238" s="65" t="s">
        <v>520</v>
      </c>
      <c r="W238" s="65" t="s">
        <v>296</v>
      </c>
      <c r="X238" s="64" t="s">
        <v>649</v>
      </c>
    </row>
    <row r="239" spans="14:24" x14ac:dyDescent="0.25">
      <c r="N239" s="65" t="s">
        <v>526</v>
      </c>
      <c r="O239" s="65" t="s">
        <v>520</v>
      </c>
      <c r="W239" s="65" t="s">
        <v>297</v>
      </c>
      <c r="X239" s="64" t="s">
        <v>649</v>
      </c>
    </row>
    <row r="240" spans="14:24" x14ac:dyDescent="0.25">
      <c r="N240" s="65" t="s">
        <v>527</v>
      </c>
      <c r="O240" s="65" t="s">
        <v>256</v>
      </c>
      <c r="W240" s="65" t="s">
        <v>298</v>
      </c>
      <c r="X240" s="64" t="s">
        <v>649</v>
      </c>
    </row>
    <row r="241" spans="14:24" x14ac:dyDescent="0.25">
      <c r="N241" s="65" t="s">
        <v>529</v>
      </c>
      <c r="O241" s="65" t="s">
        <v>528</v>
      </c>
      <c r="W241" s="65" t="s">
        <v>299</v>
      </c>
      <c r="X241" s="64" t="s">
        <v>649</v>
      </c>
    </row>
    <row r="242" spans="14:24" x14ac:dyDescent="0.25">
      <c r="N242" s="65" t="s">
        <v>530</v>
      </c>
      <c r="O242" s="65" t="s">
        <v>528</v>
      </c>
      <c r="W242" s="65" t="s">
        <v>300</v>
      </c>
      <c r="X242" s="64" t="s">
        <v>649</v>
      </c>
    </row>
    <row r="243" spans="14:24" x14ac:dyDescent="0.25">
      <c r="N243" s="65" t="s">
        <v>531</v>
      </c>
      <c r="O243" s="65" t="s">
        <v>528</v>
      </c>
      <c r="W243" s="65" t="s">
        <v>301</v>
      </c>
      <c r="X243" s="64" t="s">
        <v>649</v>
      </c>
    </row>
    <row r="244" spans="14:24" x14ac:dyDescent="0.25">
      <c r="N244" s="65" t="s">
        <v>533</v>
      </c>
      <c r="O244" s="65" t="s">
        <v>532</v>
      </c>
      <c r="W244" s="65" t="s">
        <v>302</v>
      </c>
      <c r="X244" s="64" t="s">
        <v>649</v>
      </c>
    </row>
    <row r="245" spans="14:24" x14ac:dyDescent="0.25">
      <c r="N245" s="65" t="s">
        <v>535</v>
      </c>
      <c r="O245" s="65" t="s">
        <v>534</v>
      </c>
      <c r="W245" s="65" t="s">
        <v>304</v>
      </c>
      <c r="X245" s="64" t="s">
        <v>649</v>
      </c>
    </row>
    <row r="246" spans="14:24" x14ac:dyDescent="0.25">
      <c r="N246" s="65" t="s">
        <v>536</v>
      </c>
      <c r="O246" s="65" t="s">
        <v>534</v>
      </c>
      <c r="W246" s="65" t="s">
        <v>305</v>
      </c>
      <c r="X246" s="64" t="s">
        <v>649</v>
      </c>
    </row>
    <row r="247" spans="14:24" x14ac:dyDescent="0.25">
      <c r="N247" s="65" t="s">
        <v>537</v>
      </c>
      <c r="O247" s="65" t="s">
        <v>534</v>
      </c>
      <c r="W247" s="65" t="s">
        <v>306</v>
      </c>
      <c r="X247" s="64" t="s">
        <v>649</v>
      </c>
    </row>
    <row r="248" spans="14:24" x14ac:dyDescent="0.25">
      <c r="N248" s="65" t="s">
        <v>539</v>
      </c>
      <c r="O248" s="65" t="s">
        <v>538</v>
      </c>
      <c r="W248" s="65" t="s">
        <v>307</v>
      </c>
      <c r="X248" s="64" t="s">
        <v>649</v>
      </c>
    </row>
    <row r="249" spans="14:24" x14ac:dyDescent="0.25">
      <c r="N249" s="65" t="s">
        <v>540</v>
      </c>
      <c r="O249" s="65" t="s">
        <v>538</v>
      </c>
      <c r="W249" s="65" t="s">
        <v>308</v>
      </c>
      <c r="X249" s="64" t="s">
        <v>649</v>
      </c>
    </row>
    <row r="250" spans="14:24" x14ac:dyDescent="0.25">
      <c r="N250" s="65" t="s">
        <v>541</v>
      </c>
      <c r="O250" s="65" t="s">
        <v>538</v>
      </c>
      <c r="W250" s="65" t="s">
        <v>309</v>
      </c>
      <c r="X250" s="64" t="s">
        <v>649</v>
      </c>
    </row>
    <row r="251" spans="14:24" x14ac:dyDescent="0.25">
      <c r="N251" s="65" t="s">
        <v>542</v>
      </c>
      <c r="O251" s="65" t="s">
        <v>538</v>
      </c>
      <c r="W251" s="65" t="s">
        <v>310</v>
      </c>
      <c r="X251" s="64" t="s">
        <v>649</v>
      </c>
    </row>
    <row r="252" spans="14:24" x14ac:dyDescent="0.25">
      <c r="N252" s="65" t="s">
        <v>543</v>
      </c>
      <c r="O252" s="65" t="s">
        <v>538</v>
      </c>
      <c r="W252" s="65" t="s">
        <v>311</v>
      </c>
      <c r="X252" s="64" t="s">
        <v>649</v>
      </c>
    </row>
    <row r="253" spans="14:24" x14ac:dyDescent="0.25">
      <c r="N253" s="65" t="s">
        <v>544</v>
      </c>
      <c r="O253" s="65" t="s">
        <v>260</v>
      </c>
      <c r="W253" s="65" t="s">
        <v>312</v>
      </c>
      <c r="X253" s="64" t="s">
        <v>649</v>
      </c>
    </row>
    <row r="254" spans="14:24" x14ac:dyDescent="0.25">
      <c r="N254" s="65" t="s">
        <v>545</v>
      </c>
      <c r="O254" s="65" t="s">
        <v>260</v>
      </c>
      <c r="W254" s="65" t="s">
        <v>313</v>
      </c>
      <c r="X254" s="64" t="s">
        <v>649</v>
      </c>
    </row>
    <row r="255" spans="14:24" x14ac:dyDescent="0.25">
      <c r="N255" s="65" t="s">
        <v>546</v>
      </c>
      <c r="O255" s="65" t="s">
        <v>260</v>
      </c>
      <c r="W255" s="65" t="s">
        <v>314</v>
      </c>
      <c r="X255" s="64" t="s">
        <v>649</v>
      </c>
    </row>
    <row r="256" spans="14:24" x14ac:dyDescent="0.25">
      <c r="N256" s="65" t="s">
        <v>547</v>
      </c>
      <c r="O256" s="65" t="s">
        <v>260</v>
      </c>
      <c r="W256" s="65" t="s">
        <v>315</v>
      </c>
      <c r="X256" s="64" t="s">
        <v>649</v>
      </c>
    </row>
    <row r="257" spans="14:24" x14ac:dyDescent="0.25">
      <c r="N257" s="65" t="s">
        <v>548</v>
      </c>
      <c r="O257" s="65" t="s">
        <v>260</v>
      </c>
      <c r="W257" s="65" t="s">
        <v>316</v>
      </c>
      <c r="X257" s="64" t="s">
        <v>649</v>
      </c>
    </row>
    <row r="258" spans="14:24" x14ac:dyDescent="0.25">
      <c r="N258" s="65" t="s">
        <v>549</v>
      </c>
      <c r="O258" s="65" t="s">
        <v>260</v>
      </c>
      <c r="W258" s="65" t="s">
        <v>317</v>
      </c>
      <c r="X258" s="64" t="s">
        <v>649</v>
      </c>
    </row>
    <row r="259" spans="14:24" x14ac:dyDescent="0.25">
      <c r="N259" s="65" t="s">
        <v>550</v>
      </c>
      <c r="O259" s="65" t="s">
        <v>260</v>
      </c>
      <c r="W259" s="65" t="s">
        <v>318</v>
      </c>
      <c r="X259" s="64" t="s">
        <v>649</v>
      </c>
    </row>
    <row r="260" spans="14:24" x14ac:dyDescent="0.25">
      <c r="N260" s="65" t="s">
        <v>551</v>
      </c>
      <c r="O260" s="65" t="s">
        <v>260</v>
      </c>
      <c r="W260" s="65" t="s">
        <v>319</v>
      </c>
      <c r="X260" s="64" t="s">
        <v>649</v>
      </c>
    </row>
    <row r="261" spans="14:24" x14ac:dyDescent="0.25">
      <c r="N261" s="65" t="s">
        <v>552</v>
      </c>
      <c r="O261" s="65" t="s">
        <v>260</v>
      </c>
      <c r="W261" s="65" t="s">
        <v>320</v>
      </c>
      <c r="X261" s="64" t="s">
        <v>649</v>
      </c>
    </row>
    <row r="262" spans="14:24" x14ac:dyDescent="0.25">
      <c r="N262" s="65" t="s">
        <v>553</v>
      </c>
      <c r="O262" s="65" t="s">
        <v>260</v>
      </c>
      <c r="W262" s="65" t="s">
        <v>321</v>
      </c>
      <c r="X262" s="64" t="s">
        <v>649</v>
      </c>
    </row>
    <row r="263" spans="14:24" x14ac:dyDescent="0.25">
      <c r="N263" s="65" t="s">
        <v>554</v>
      </c>
      <c r="O263" s="65" t="s">
        <v>262</v>
      </c>
      <c r="W263" s="65" t="s">
        <v>322</v>
      </c>
      <c r="X263" s="64" t="s">
        <v>649</v>
      </c>
    </row>
    <row r="264" spans="14:24" x14ac:dyDescent="0.25">
      <c r="N264" s="65" t="s">
        <v>555</v>
      </c>
      <c r="O264" s="65" t="s">
        <v>262</v>
      </c>
      <c r="W264" s="65" t="s">
        <v>323</v>
      </c>
      <c r="X264" s="64" t="s">
        <v>649</v>
      </c>
    </row>
    <row r="265" spans="14:24" x14ac:dyDescent="0.25">
      <c r="N265" s="65" t="s">
        <v>556</v>
      </c>
      <c r="O265" s="65" t="s">
        <v>262</v>
      </c>
      <c r="W265" s="65" t="s">
        <v>324</v>
      </c>
      <c r="X265" s="64" t="s">
        <v>649</v>
      </c>
    </row>
    <row r="266" spans="14:24" x14ac:dyDescent="0.25">
      <c r="N266" s="65" t="s">
        <v>557</v>
      </c>
      <c r="O266" s="65" t="s">
        <v>262</v>
      </c>
      <c r="W266" s="65" t="s">
        <v>325</v>
      </c>
      <c r="X266" s="64" t="s">
        <v>649</v>
      </c>
    </row>
    <row r="267" spans="14:24" x14ac:dyDescent="0.25">
      <c r="N267" s="65" t="s">
        <v>558</v>
      </c>
      <c r="O267" s="65" t="s">
        <v>262</v>
      </c>
      <c r="W267" s="65" t="s">
        <v>326</v>
      </c>
      <c r="X267" s="64" t="s">
        <v>649</v>
      </c>
    </row>
    <row r="268" spans="14:24" x14ac:dyDescent="0.25">
      <c r="N268" s="65" t="s">
        <v>559</v>
      </c>
      <c r="O268" s="65" t="s">
        <v>262</v>
      </c>
      <c r="W268" s="65" t="s">
        <v>327</v>
      </c>
      <c r="X268" s="64" t="s">
        <v>649</v>
      </c>
    </row>
    <row r="269" spans="14:24" x14ac:dyDescent="0.25">
      <c r="N269" s="65" t="s">
        <v>560</v>
      </c>
      <c r="O269" s="65" t="s">
        <v>262</v>
      </c>
      <c r="W269" s="65" t="s">
        <v>328</v>
      </c>
      <c r="X269" s="64" t="s">
        <v>649</v>
      </c>
    </row>
    <row r="270" spans="14:24" x14ac:dyDescent="0.25">
      <c r="N270" s="65" t="s">
        <v>561</v>
      </c>
      <c r="O270" s="65" t="s">
        <v>262</v>
      </c>
      <c r="W270" s="65" t="s">
        <v>329</v>
      </c>
      <c r="X270" s="64" t="s">
        <v>649</v>
      </c>
    </row>
    <row r="271" spans="14:24" x14ac:dyDescent="0.25">
      <c r="N271" s="65" t="s">
        <v>562</v>
      </c>
      <c r="O271" s="65" t="s">
        <v>262</v>
      </c>
      <c r="W271" s="65" t="s">
        <v>330</v>
      </c>
      <c r="X271" s="64" t="s">
        <v>649</v>
      </c>
    </row>
    <row r="272" spans="14:24" x14ac:dyDescent="0.25">
      <c r="N272" s="65" t="s">
        <v>564</v>
      </c>
      <c r="O272" s="65" t="s">
        <v>563</v>
      </c>
      <c r="W272" s="65" t="s">
        <v>331</v>
      </c>
      <c r="X272" s="64" t="s">
        <v>649</v>
      </c>
    </row>
    <row r="273" spans="14:24" x14ac:dyDescent="0.25">
      <c r="N273" s="65" t="s">
        <v>565</v>
      </c>
      <c r="O273" s="65" t="s">
        <v>563</v>
      </c>
      <c r="W273" s="65" t="s">
        <v>332</v>
      </c>
      <c r="X273" s="64" t="s">
        <v>649</v>
      </c>
    </row>
    <row r="274" spans="14:24" x14ac:dyDescent="0.25">
      <c r="N274" s="65" t="s">
        <v>567</v>
      </c>
      <c r="O274" s="65" t="s">
        <v>566</v>
      </c>
      <c r="W274" s="65" t="s">
        <v>333</v>
      </c>
      <c r="X274" s="64" t="s">
        <v>649</v>
      </c>
    </row>
    <row r="275" spans="14:24" x14ac:dyDescent="0.25">
      <c r="W275" s="65" t="s">
        <v>334</v>
      </c>
      <c r="X275" s="64" t="s">
        <v>649</v>
      </c>
    </row>
    <row r="276" spans="14:24" x14ac:dyDescent="0.25">
      <c r="W276" s="65" t="s">
        <v>335</v>
      </c>
      <c r="X276" s="64" t="s">
        <v>649</v>
      </c>
    </row>
    <row r="277" spans="14:24" x14ac:dyDescent="0.25">
      <c r="W277" s="65" t="s">
        <v>336</v>
      </c>
      <c r="X277" s="64" t="s">
        <v>649</v>
      </c>
    </row>
    <row r="278" spans="14:24" x14ac:dyDescent="0.25">
      <c r="W278" s="65" t="s">
        <v>337</v>
      </c>
      <c r="X278" s="64" t="s">
        <v>649</v>
      </c>
    </row>
    <row r="279" spans="14:24" x14ac:dyDescent="0.25">
      <c r="W279" s="65" t="s">
        <v>338</v>
      </c>
      <c r="X279" s="64" t="s">
        <v>649</v>
      </c>
    </row>
    <row r="280" spans="14:24" x14ac:dyDescent="0.25">
      <c r="W280" s="65" t="s">
        <v>339</v>
      </c>
      <c r="X280" s="64" t="s">
        <v>649</v>
      </c>
    </row>
    <row r="281" spans="14:24" x14ac:dyDescent="0.25">
      <c r="W281" s="65" t="s">
        <v>340</v>
      </c>
      <c r="X281" s="64" t="s">
        <v>649</v>
      </c>
    </row>
    <row r="282" spans="14:24" x14ac:dyDescent="0.25">
      <c r="W282" s="65" t="s">
        <v>341</v>
      </c>
      <c r="X282" s="64" t="s">
        <v>649</v>
      </c>
    </row>
    <row r="283" spans="14:24" x14ac:dyDescent="0.25">
      <c r="W283" s="65" t="s">
        <v>342</v>
      </c>
      <c r="X283" s="64" t="s">
        <v>649</v>
      </c>
    </row>
    <row r="284" spans="14:24" x14ac:dyDescent="0.25">
      <c r="W284" s="65" t="s">
        <v>343</v>
      </c>
      <c r="X284" s="64" t="s">
        <v>649</v>
      </c>
    </row>
    <row r="285" spans="14:24" x14ac:dyDescent="0.25">
      <c r="W285" s="65" t="s">
        <v>344</v>
      </c>
      <c r="X285" s="64" t="s">
        <v>649</v>
      </c>
    </row>
    <row r="286" spans="14:24" x14ac:dyDescent="0.25">
      <c r="W286" s="65" t="s">
        <v>345</v>
      </c>
      <c r="X286" s="64" t="s">
        <v>649</v>
      </c>
    </row>
    <row r="287" spans="14:24" x14ac:dyDescent="0.25">
      <c r="W287" s="65" t="s">
        <v>347</v>
      </c>
      <c r="X287" s="64" t="s">
        <v>649</v>
      </c>
    </row>
    <row r="288" spans="14:24" x14ac:dyDescent="0.25">
      <c r="W288" s="65" t="s">
        <v>348</v>
      </c>
      <c r="X288" s="64" t="s">
        <v>649</v>
      </c>
    </row>
    <row r="289" spans="23:24" x14ac:dyDescent="0.25">
      <c r="W289" s="65" t="s">
        <v>349</v>
      </c>
      <c r="X289" s="64" t="s">
        <v>649</v>
      </c>
    </row>
    <row r="290" spans="23:24" x14ac:dyDescent="0.25">
      <c r="W290" s="65" t="s">
        <v>350</v>
      </c>
      <c r="X290" s="64" t="s">
        <v>649</v>
      </c>
    </row>
    <row r="291" spans="23:24" x14ac:dyDescent="0.25">
      <c r="W291" s="65" t="s">
        <v>351</v>
      </c>
      <c r="X291" s="64" t="s">
        <v>649</v>
      </c>
    </row>
    <row r="292" spans="23:24" x14ac:dyDescent="0.25">
      <c r="W292" s="65" t="s">
        <v>352</v>
      </c>
      <c r="X292" s="64" t="s">
        <v>649</v>
      </c>
    </row>
    <row r="293" spans="23:24" x14ac:dyDescent="0.25">
      <c r="W293" s="65" t="s">
        <v>353</v>
      </c>
      <c r="X293" s="64" t="s">
        <v>649</v>
      </c>
    </row>
    <row r="294" spans="23:24" x14ac:dyDescent="0.25">
      <c r="W294" s="65" t="s">
        <v>354</v>
      </c>
      <c r="X294" s="64" t="s">
        <v>649</v>
      </c>
    </row>
    <row r="295" spans="23:24" x14ac:dyDescent="0.25">
      <c r="W295" s="65" t="s">
        <v>355</v>
      </c>
      <c r="X295" s="64" t="s">
        <v>649</v>
      </c>
    </row>
    <row r="296" spans="23:24" x14ac:dyDescent="0.25">
      <c r="W296" s="65" t="s">
        <v>356</v>
      </c>
      <c r="X296" s="64" t="s">
        <v>649</v>
      </c>
    </row>
    <row r="297" spans="23:24" x14ac:dyDescent="0.25">
      <c r="W297" s="65" t="s">
        <v>357</v>
      </c>
      <c r="X297" s="64" t="s">
        <v>649</v>
      </c>
    </row>
    <row r="298" spans="23:24" x14ac:dyDescent="0.25">
      <c r="W298" s="65" t="s">
        <v>358</v>
      </c>
      <c r="X298" s="64" t="s">
        <v>649</v>
      </c>
    </row>
    <row r="299" spans="23:24" x14ac:dyDescent="0.25">
      <c r="W299" s="65" t="s">
        <v>359</v>
      </c>
      <c r="X299" s="64" t="s">
        <v>649</v>
      </c>
    </row>
    <row r="300" spans="23:24" x14ac:dyDescent="0.25">
      <c r="W300" s="65" t="s">
        <v>360</v>
      </c>
      <c r="X300" s="64" t="s">
        <v>649</v>
      </c>
    </row>
    <row r="301" spans="23:24" x14ac:dyDescent="0.25">
      <c r="W301" s="65" t="s">
        <v>361</v>
      </c>
      <c r="X301" s="64" t="s">
        <v>649</v>
      </c>
    </row>
    <row r="302" spans="23:24" x14ac:dyDescent="0.25">
      <c r="W302" s="65" t="s">
        <v>362</v>
      </c>
      <c r="X302" s="64" t="s">
        <v>649</v>
      </c>
    </row>
    <row r="303" spans="23:24" x14ac:dyDescent="0.25">
      <c r="W303" s="65" t="s">
        <v>363</v>
      </c>
      <c r="X303" s="64" t="s">
        <v>649</v>
      </c>
    </row>
    <row r="304" spans="23:24" x14ac:dyDescent="0.25">
      <c r="W304" s="65" t="s">
        <v>364</v>
      </c>
      <c r="X304" s="64" t="s">
        <v>649</v>
      </c>
    </row>
    <row r="305" spans="23:24" x14ac:dyDescent="0.25">
      <c r="W305" s="65" t="s">
        <v>365</v>
      </c>
      <c r="X305" s="64" t="s">
        <v>649</v>
      </c>
    </row>
    <row r="306" spans="23:24" x14ac:dyDescent="0.25">
      <c r="W306" s="65" t="s">
        <v>366</v>
      </c>
      <c r="X306" s="64" t="s">
        <v>649</v>
      </c>
    </row>
    <row r="307" spans="23:24" x14ac:dyDescent="0.25">
      <c r="W307" s="65" t="s">
        <v>367</v>
      </c>
      <c r="X307" s="64" t="s">
        <v>649</v>
      </c>
    </row>
    <row r="308" spans="23:24" x14ac:dyDescent="0.25">
      <c r="W308" s="65" t="s">
        <v>368</v>
      </c>
      <c r="X308" s="64" t="s">
        <v>649</v>
      </c>
    </row>
    <row r="309" spans="23:24" x14ac:dyDescent="0.25">
      <c r="W309" s="65" t="s">
        <v>369</v>
      </c>
      <c r="X309" s="64" t="s">
        <v>649</v>
      </c>
    </row>
    <row r="310" spans="23:24" x14ac:dyDescent="0.25">
      <c r="W310" s="65" t="s">
        <v>370</v>
      </c>
      <c r="X310" s="64" t="s">
        <v>649</v>
      </c>
    </row>
    <row r="311" spans="23:24" x14ac:dyDescent="0.25">
      <c r="W311" s="65" t="s">
        <v>371</v>
      </c>
      <c r="X311" s="64" t="s">
        <v>649</v>
      </c>
    </row>
    <row r="312" spans="23:24" x14ac:dyDescent="0.25">
      <c r="W312" s="65" t="s">
        <v>372</v>
      </c>
      <c r="X312" s="64" t="s">
        <v>649</v>
      </c>
    </row>
    <row r="313" spans="23:24" x14ac:dyDescent="0.25">
      <c r="W313" s="65" t="s">
        <v>373</v>
      </c>
      <c r="X313" s="64" t="s">
        <v>649</v>
      </c>
    </row>
    <row r="314" spans="23:24" x14ac:dyDescent="0.25">
      <c r="W314" s="65" t="s">
        <v>374</v>
      </c>
      <c r="X314" s="64" t="s">
        <v>649</v>
      </c>
    </row>
    <row r="315" spans="23:24" x14ac:dyDescent="0.25">
      <c r="W315" s="65" t="s">
        <v>375</v>
      </c>
      <c r="X315" s="64" t="s">
        <v>649</v>
      </c>
    </row>
    <row r="316" spans="23:24" x14ac:dyDescent="0.25">
      <c r="W316" s="65" t="s">
        <v>376</v>
      </c>
      <c r="X316" s="64" t="s">
        <v>649</v>
      </c>
    </row>
    <row r="317" spans="23:24" x14ac:dyDescent="0.25">
      <c r="W317" s="65" t="s">
        <v>377</v>
      </c>
      <c r="X317" s="64" t="s">
        <v>649</v>
      </c>
    </row>
    <row r="318" spans="23:24" x14ac:dyDescent="0.25">
      <c r="W318" s="65" t="s">
        <v>378</v>
      </c>
      <c r="X318" s="64" t="s">
        <v>649</v>
      </c>
    </row>
    <row r="319" spans="23:24" x14ac:dyDescent="0.25">
      <c r="W319" s="65" t="s">
        <v>379</v>
      </c>
      <c r="X319" s="64" t="s">
        <v>649</v>
      </c>
    </row>
    <row r="320" spans="23:24" x14ac:dyDescent="0.25">
      <c r="W320" s="65" t="s">
        <v>380</v>
      </c>
      <c r="X320" s="64" t="s">
        <v>649</v>
      </c>
    </row>
    <row r="321" spans="23:24" x14ac:dyDescent="0.25">
      <c r="W321" s="65" t="s">
        <v>381</v>
      </c>
      <c r="X321" s="64" t="s">
        <v>649</v>
      </c>
    </row>
    <row r="322" spans="23:24" x14ac:dyDescent="0.25">
      <c r="W322" s="65" t="s">
        <v>382</v>
      </c>
      <c r="X322" s="64" t="s">
        <v>649</v>
      </c>
    </row>
    <row r="323" spans="23:24" x14ac:dyDescent="0.25">
      <c r="W323" s="65" t="s">
        <v>383</v>
      </c>
      <c r="X323" s="64" t="s">
        <v>649</v>
      </c>
    </row>
    <row r="324" spans="23:24" x14ac:dyDescent="0.25">
      <c r="W324" s="65" t="s">
        <v>384</v>
      </c>
      <c r="X324" s="64" t="s">
        <v>649</v>
      </c>
    </row>
    <row r="325" spans="23:24" x14ac:dyDescent="0.25">
      <c r="W325" s="65" t="s">
        <v>385</v>
      </c>
      <c r="X325" s="64" t="s">
        <v>649</v>
      </c>
    </row>
    <row r="326" spans="23:24" x14ac:dyDescent="0.25">
      <c r="W326" s="65" t="s">
        <v>386</v>
      </c>
      <c r="X326" s="64" t="s">
        <v>649</v>
      </c>
    </row>
    <row r="327" spans="23:24" x14ac:dyDescent="0.25">
      <c r="W327" s="65" t="s">
        <v>387</v>
      </c>
      <c r="X327" s="64" t="s">
        <v>649</v>
      </c>
    </row>
    <row r="328" spans="23:24" x14ac:dyDescent="0.25">
      <c r="W328" s="65" t="s">
        <v>388</v>
      </c>
      <c r="X328" s="64" t="s">
        <v>649</v>
      </c>
    </row>
    <row r="329" spans="23:24" x14ac:dyDescent="0.25">
      <c r="W329" s="65" t="s">
        <v>389</v>
      </c>
      <c r="X329" s="64" t="s">
        <v>649</v>
      </c>
    </row>
    <row r="330" spans="23:24" x14ac:dyDescent="0.25">
      <c r="W330" s="65" t="s">
        <v>390</v>
      </c>
      <c r="X330" s="64" t="s">
        <v>649</v>
      </c>
    </row>
    <row r="331" spans="23:24" x14ac:dyDescent="0.25">
      <c r="W331" s="65" t="s">
        <v>391</v>
      </c>
      <c r="X331" s="64" t="s">
        <v>649</v>
      </c>
    </row>
    <row r="332" spans="23:24" x14ac:dyDescent="0.25">
      <c r="W332" s="65" t="s">
        <v>392</v>
      </c>
      <c r="X332" s="64" t="s">
        <v>649</v>
      </c>
    </row>
    <row r="333" spans="23:24" x14ac:dyDescent="0.25">
      <c r="W333" s="65" t="s">
        <v>393</v>
      </c>
      <c r="X333" s="64" t="s">
        <v>649</v>
      </c>
    </row>
    <row r="334" spans="23:24" x14ac:dyDescent="0.25">
      <c r="W334" s="65" t="s">
        <v>394</v>
      </c>
      <c r="X334" s="64" t="s">
        <v>649</v>
      </c>
    </row>
    <row r="335" spans="23:24" x14ac:dyDescent="0.25">
      <c r="W335" s="65" t="s">
        <v>395</v>
      </c>
      <c r="X335" s="64" t="s">
        <v>649</v>
      </c>
    </row>
    <row r="336" spans="23:24" x14ac:dyDescent="0.25">
      <c r="W336" s="65" t="s">
        <v>396</v>
      </c>
      <c r="X336" s="64" t="s">
        <v>649</v>
      </c>
    </row>
    <row r="337" spans="23:24" x14ac:dyDescent="0.25">
      <c r="W337" s="65" t="s">
        <v>397</v>
      </c>
      <c r="X337" s="64" t="s">
        <v>649</v>
      </c>
    </row>
    <row r="338" spans="23:24" x14ac:dyDescent="0.25">
      <c r="W338" s="65" t="s">
        <v>398</v>
      </c>
      <c r="X338" s="64" t="s">
        <v>649</v>
      </c>
    </row>
    <row r="339" spans="23:24" x14ac:dyDescent="0.25">
      <c r="W339" s="65" t="s">
        <v>399</v>
      </c>
      <c r="X339" s="64" t="s">
        <v>649</v>
      </c>
    </row>
    <row r="340" spans="23:24" x14ac:dyDescent="0.25">
      <c r="W340" s="65" t="s">
        <v>400</v>
      </c>
      <c r="X340" s="64" t="s">
        <v>649</v>
      </c>
    </row>
    <row r="341" spans="23:24" x14ac:dyDescent="0.25">
      <c r="W341" s="65" t="s">
        <v>401</v>
      </c>
      <c r="X341" s="64" t="s">
        <v>649</v>
      </c>
    </row>
    <row r="342" spans="23:24" x14ac:dyDescent="0.25">
      <c r="W342" s="65" t="s">
        <v>402</v>
      </c>
      <c r="X342" s="64" t="s">
        <v>649</v>
      </c>
    </row>
    <row r="343" spans="23:24" x14ac:dyDescent="0.25">
      <c r="W343" s="65" t="s">
        <v>403</v>
      </c>
      <c r="X343" s="64" t="s">
        <v>649</v>
      </c>
    </row>
    <row r="344" spans="23:24" x14ac:dyDescent="0.25">
      <c r="W344" s="65" t="s">
        <v>404</v>
      </c>
      <c r="X344" s="64" t="s">
        <v>649</v>
      </c>
    </row>
    <row r="345" spans="23:24" x14ac:dyDescent="0.25">
      <c r="W345" s="65" t="s">
        <v>405</v>
      </c>
      <c r="X345" s="64" t="s">
        <v>649</v>
      </c>
    </row>
    <row r="346" spans="23:24" x14ac:dyDescent="0.25">
      <c r="W346" s="65" t="s">
        <v>406</v>
      </c>
      <c r="X346" s="64" t="s">
        <v>649</v>
      </c>
    </row>
    <row r="347" spans="23:24" x14ac:dyDescent="0.25">
      <c r="W347" s="65" t="s">
        <v>407</v>
      </c>
      <c r="X347" s="64" t="s">
        <v>649</v>
      </c>
    </row>
    <row r="348" spans="23:24" x14ac:dyDescent="0.25">
      <c r="W348" s="65" t="s">
        <v>408</v>
      </c>
      <c r="X348" s="64" t="s">
        <v>649</v>
      </c>
    </row>
    <row r="349" spans="23:24" x14ac:dyDescent="0.25">
      <c r="W349" s="65" t="s">
        <v>409</v>
      </c>
      <c r="X349" s="64" t="s">
        <v>649</v>
      </c>
    </row>
    <row r="350" spans="23:24" x14ac:dyDescent="0.25">
      <c r="W350" s="65" t="s">
        <v>410</v>
      </c>
      <c r="X350" s="64" t="s">
        <v>649</v>
      </c>
    </row>
    <row r="351" spans="23:24" x14ac:dyDescent="0.25">
      <c r="W351" s="65" t="s">
        <v>411</v>
      </c>
      <c r="X351" s="64" t="s">
        <v>649</v>
      </c>
    </row>
    <row r="352" spans="23:24" x14ac:dyDescent="0.25">
      <c r="W352" s="65" t="s">
        <v>412</v>
      </c>
      <c r="X352" s="64" t="s">
        <v>649</v>
      </c>
    </row>
    <row r="353" spans="23:24" x14ac:dyDescent="0.25">
      <c r="W353" s="65" t="s">
        <v>413</v>
      </c>
      <c r="X353" s="64" t="s">
        <v>649</v>
      </c>
    </row>
    <row r="354" spans="23:24" x14ac:dyDescent="0.25">
      <c r="W354" s="65" t="s">
        <v>414</v>
      </c>
      <c r="X354" s="64" t="s">
        <v>649</v>
      </c>
    </row>
    <row r="355" spans="23:24" x14ac:dyDescent="0.25">
      <c r="W355" s="65" t="s">
        <v>415</v>
      </c>
      <c r="X355" s="64" t="s">
        <v>649</v>
      </c>
    </row>
    <row r="356" spans="23:24" x14ac:dyDescent="0.25">
      <c r="W356" s="65" t="s">
        <v>416</v>
      </c>
      <c r="X356" s="64" t="s">
        <v>649</v>
      </c>
    </row>
    <row r="357" spans="23:24" x14ac:dyDescent="0.25">
      <c r="W357" s="65" t="s">
        <v>417</v>
      </c>
      <c r="X357" s="64" t="s">
        <v>649</v>
      </c>
    </row>
    <row r="358" spans="23:24" x14ac:dyDescent="0.25">
      <c r="W358" s="65" t="s">
        <v>418</v>
      </c>
      <c r="X358" s="64" t="s">
        <v>649</v>
      </c>
    </row>
    <row r="359" spans="23:24" x14ac:dyDescent="0.25">
      <c r="W359" s="65" t="s">
        <v>419</v>
      </c>
      <c r="X359" s="64" t="s">
        <v>649</v>
      </c>
    </row>
    <row r="360" spans="23:24" x14ac:dyDescent="0.25">
      <c r="W360" s="65" t="s">
        <v>420</v>
      </c>
      <c r="X360" s="64" t="s">
        <v>649</v>
      </c>
    </row>
    <row r="361" spans="23:24" x14ac:dyDescent="0.25">
      <c r="W361" s="65" t="s">
        <v>421</v>
      </c>
      <c r="X361" s="64" t="s">
        <v>649</v>
      </c>
    </row>
    <row r="362" spans="23:24" x14ac:dyDescent="0.25">
      <c r="W362" s="65" t="s">
        <v>422</v>
      </c>
      <c r="X362" s="64" t="s">
        <v>649</v>
      </c>
    </row>
    <row r="363" spans="23:24" x14ac:dyDescent="0.25">
      <c r="W363" s="65" t="s">
        <v>423</v>
      </c>
      <c r="X363" s="64" t="s">
        <v>649</v>
      </c>
    </row>
    <row r="364" spans="23:24" x14ac:dyDescent="0.25">
      <c r="W364" s="65" t="s">
        <v>424</v>
      </c>
      <c r="X364" s="64" t="s">
        <v>649</v>
      </c>
    </row>
    <row r="365" spans="23:24" x14ac:dyDescent="0.25">
      <c r="W365" s="65" t="s">
        <v>425</v>
      </c>
      <c r="X365" s="64" t="s">
        <v>649</v>
      </c>
    </row>
    <row r="366" spans="23:24" x14ac:dyDescent="0.25">
      <c r="W366" s="65" t="s">
        <v>426</v>
      </c>
      <c r="X366" s="64" t="s">
        <v>649</v>
      </c>
    </row>
    <row r="367" spans="23:24" x14ac:dyDescent="0.25">
      <c r="W367" s="65" t="s">
        <v>427</v>
      </c>
      <c r="X367" s="64" t="s">
        <v>649</v>
      </c>
    </row>
    <row r="368" spans="23:24" x14ac:dyDescent="0.25">
      <c r="W368" s="65" t="s">
        <v>429</v>
      </c>
      <c r="X368" s="64" t="s">
        <v>649</v>
      </c>
    </row>
    <row r="369" spans="23:24" x14ac:dyDescent="0.25">
      <c r="W369" s="65" t="s">
        <v>430</v>
      </c>
      <c r="X369" s="64" t="s">
        <v>649</v>
      </c>
    </row>
    <row r="370" spans="23:24" x14ac:dyDescent="0.25">
      <c r="W370" s="65" t="s">
        <v>431</v>
      </c>
      <c r="X370" s="64" t="s">
        <v>649</v>
      </c>
    </row>
    <row r="371" spans="23:24" x14ac:dyDescent="0.25">
      <c r="W371" s="65" t="s">
        <v>432</v>
      </c>
      <c r="X371" s="64" t="s">
        <v>649</v>
      </c>
    </row>
    <row r="372" spans="23:24" x14ac:dyDescent="0.25">
      <c r="W372" s="65" t="s">
        <v>433</v>
      </c>
      <c r="X372" s="64" t="s">
        <v>649</v>
      </c>
    </row>
    <row r="373" spans="23:24" x14ac:dyDescent="0.25">
      <c r="W373" s="65" t="s">
        <v>434</v>
      </c>
      <c r="X373" s="64" t="s">
        <v>649</v>
      </c>
    </row>
    <row r="374" spans="23:24" x14ac:dyDescent="0.25">
      <c r="W374" s="65" t="s">
        <v>435</v>
      </c>
      <c r="X374" s="64" t="s">
        <v>649</v>
      </c>
    </row>
    <row r="375" spans="23:24" x14ac:dyDescent="0.25">
      <c r="W375" s="65" t="s">
        <v>436</v>
      </c>
      <c r="X375" s="64" t="s">
        <v>649</v>
      </c>
    </row>
    <row r="376" spans="23:24" x14ac:dyDescent="0.25">
      <c r="W376" s="65" t="s">
        <v>437</v>
      </c>
      <c r="X376" s="64" t="s">
        <v>649</v>
      </c>
    </row>
    <row r="377" spans="23:24" x14ac:dyDescent="0.25">
      <c r="W377" s="65" t="s">
        <v>438</v>
      </c>
      <c r="X377" s="64" t="s">
        <v>649</v>
      </c>
    </row>
    <row r="378" spans="23:24" x14ac:dyDescent="0.25">
      <c r="W378" s="65" t="s">
        <v>439</v>
      </c>
      <c r="X378" s="64" t="s">
        <v>649</v>
      </c>
    </row>
    <row r="379" spans="23:24" x14ac:dyDescent="0.25">
      <c r="W379" s="65" t="s">
        <v>440</v>
      </c>
      <c r="X379" s="64" t="s">
        <v>649</v>
      </c>
    </row>
    <row r="380" spans="23:24" x14ac:dyDescent="0.25">
      <c r="W380" s="65" t="s">
        <v>441</v>
      </c>
      <c r="X380" s="64" t="s">
        <v>649</v>
      </c>
    </row>
    <row r="381" spans="23:24" x14ac:dyDescent="0.25">
      <c r="W381" s="65" t="s">
        <v>442</v>
      </c>
      <c r="X381" s="64" t="s">
        <v>649</v>
      </c>
    </row>
    <row r="382" spans="23:24" x14ac:dyDescent="0.25">
      <c r="W382" s="65" t="s">
        <v>444</v>
      </c>
      <c r="X382" s="64" t="s">
        <v>649</v>
      </c>
    </row>
    <row r="383" spans="23:24" x14ac:dyDescent="0.25">
      <c r="W383" s="65" t="s">
        <v>445</v>
      </c>
      <c r="X383" s="64" t="s">
        <v>649</v>
      </c>
    </row>
    <row r="384" spans="23:24" x14ac:dyDescent="0.25">
      <c r="W384" s="65" t="s">
        <v>446</v>
      </c>
      <c r="X384" s="64" t="s">
        <v>649</v>
      </c>
    </row>
    <row r="385" spans="23:24" x14ac:dyDescent="0.25">
      <c r="W385" s="65" t="s">
        <v>447</v>
      </c>
      <c r="X385" s="64" t="s">
        <v>649</v>
      </c>
    </row>
    <row r="386" spans="23:24" x14ac:dyDescent="0.25">
      <c r="W386" s="65" t="s">
        <v>448</v>
      </c>
      <c r="X386" s="64" t="s">
        <v>649</v>
      </c>
    </row>
    <row r="387" spans="23:24" x14ac:dyDescent="0.25">
      <c r="W387" s="65" t="s">
        <v>449</v>
      </c>
      <c r="X387" s="64" t="s">
        <v>649</v>
      </c>
    </row>
    <row r="388" spans="23:24" x14ac:dyDescent="0.25">
      <c r="W388" s="65" t="s">
        <v>450</v>
      </c>
      <c r="X388" s="64" t="s">
        <v>649</v>
      </c>
    </row>
    <row r="389" spans="23:24" x14ac:dyDescent="0.25">
      <c r="W389" s="65" t="s">
        <v>451</v>
      </c>
      <c r="X389" s="64" t="s">
        <v>649</v>
      </c>
    </row>
    <row r="390" spans="23:24" x14ac:dyDescent="0.25">
      <c r="W390" s="65" t="s">
        <v>452</v>
      </c>
      <c r="X390" s="64" t="s">
        <v>649</v>
      </c>
    </row>
    <row r="391" spans="23:24" x14ac:dyDescent="0.25">
      <c r="W391" s="65" t="s">
        <v>453</v>
      </c>
      <c r="X391" s="64" t="s">
        <v>649</v>
      </c>
    </row>
    <row r="392" spans="23:24" x14ac:dyDescent="0.25">
      <c r="W392" s="65" t="s">
        <v>454</v>
      </c>
      <c r="X392" s="64" t="s">
        <v>649</v>
      </c>
    </row>
    <row r="393" spans="23:24" x14ac:dyDescent="0.25">
      <c r="W393" s="65" t="s">
        <v>455</v>
      </c>
      <c r="X393" s="64" t="s">
        <v>649</v>
      </c>
    </row>
    <row r="394" spans="23:24" x14ac:dyDescent="0.25">
      <c r="W394" s="65" t="s">
        <v>456</v>
      </c>
      <c r="X394" s="64" t="s">
        <v>649</v>
      </c>
    </row>
    <row r="395" spans="23:24" x14ac:dyDescent="0.25">
      <c r="W395" s="65" t="s">
        <v>457</v>
      </c>
      <c r="X395" s="64" t="s">
        <v>649</v>
      </c>
    </row>
    <row r="396" spans="23:24" x14ac:dyDescent="0.25">
      <c r="W396" s="65" t="s">
        <v>458</v>
      </c>
      <c r="X396" s="64" t="s">
        <v>649</v>
      </c>
    </row>
    <row r="397" spans="23:24" x14ac:dyDescent="0.25">
      <c r="W397" s="65" t="s">
        <v>459</v>
      </c>
      <c r="X397" s="64" t="s">
        <v>649</v>
      </c>
    </row>
    <row r="398" spans="23:24" x14ac:dyDescent="0.25">
      <c r="W398" s="65" t="s">
        <v>461</v>
      </c>
      <c r="X398" s="64" t="s">
        <v>649</v>
      </c>
    </row>
    <row r="399" spans="23:24" x14ac:dyDescent="0.25">
      <c r="W399" s="65" t="s">
        <v>462</v>
      </c>
      <c r="X399" s="64" t="s">
        <v>649</v>
      </c>
    </row>
    <row r="400" spans="23:24" x14ac:dyDescent="0.25">
      <c r="W400" s="65" t="s">
        <v>463</v>
      </c>
      <c r="X400" s="64" t="s">
        <v>649</v>
      </c>
    </row>
    <row r="401" spans="23:24" x14ac:dyDescent="0.25">
      <c r="W401" s="65" t="s">
        <v>464</v>
      </c>
      <c r="X401" s="64" t="s">
        <v>649</v>
      </c>
    </row>
    <row r="402" spans="23:24" x14ac:dyDescent="0.25">
      <c r="W402" s="65" t="s">
        <v>465</v>
      </c>
      <c r="X402" s="64" t="s">
        <v>649</v>
      </c>
    </row>
    <row r="403" spans="23:24" x14ac:dyDescent="0.25">
      <c r="W403" s="65" t="s">
        <v>466</v>
      </c>
      <c r="X403" s="64" t="s">
        <v>649</v>
      </c>
    </row>
    <row r="404" spans="23:24" x14ac:dyDescent="0.25">
      <c r="W404" s="65" t="s">
        <v>468</v>
      </c>
      <c r="X404" s="64" t="s">
        <v>649</v>
      </c>
    </row>
    <row r="405" spans="23:24" x14ac:dyDescent="0.25">
      <c r="W405" s="65" t="s">
        <v>470</v>
      </c>
      <c r="X405" s="64" t="s">
        <v>649</v>
      </c>
    </row>
    <row r="406" spans="23:24" x14ac:dyDescent="0.25">
      <c r="W406" s="65" t="s">
        <v>471</v>
      </c>
      <c r="X406" s="64" t="s">
        <v>649</v>
      </c>
    </row>
    <row r="407" spans="23:24" x14ac:dyDescent="0.25">
      <c r="W407" s="65" t="s">
        <v>472</v>
      </c>
      <c r="X407" s="64" t="s">
        <v>649</v>
      </c>
    </row>
    <row r="408" spans="23:24" x14ac:dyDescent="0.25">
      <c r="W408" s="65" t="s">
        <v>473</v>
      </c>
      <c r="X408" s="64" t="s">
        <v>649</v>
      </c>
    </row>
    <row r="409" spans="23:24" x14ac:dyDescent="0.25">
      <c r="W409" s="65" t="s">
        <v>474</v>
      </c>
      <c r="X409" s="64" t="s">
        <v>649</v>
      </c>
    </row>
    <row r="410" spans="23:24" x14ac:dyDescent="0.25">
      <c r="W410" s="65" t="s">
        <v>475</v>
      </c>
      <c r="X410" s="64" t="s">
        <v>649</v>
      </c>
    </row>
    <row r="411" spans="23:24" x14ac:dyDescent="0.25">
      <c r="W411" s="65" t="s">
        <v>476</v>
      </c>
      <c r="X411" s="64" t="s">
        <v>649</v>
      </c>
    </row>
    <row r="412" spans="23:24" x14ac:dyDescent="0.25">
      <c r="W412" s="65" t="s">
        <v>477</v>
      </c>
      <c r="X412" s="64" t="s">
        <v>649</v>
      </c>
    </row>
    <row r="413" spans="23:24" x14ac:dyDescent="0.25">
      <c r="W413" s="65" t="s">
        <v>478</v>
      </c>
      <c r="X413" s="64" t="s">
        <v>649</v>
      </c>
    </row>
    <row r="414" spans="23:24" x14ac:dyDescent="0.25">
      <c r="W414" s="65" t="s">
        <v>479</v>
      </c>
      <c r="X414" s="64" t="s">
        <v>649</v>
      </c>
    </row>
    <row r="415" spans="23:24" x14ac:dyDescent="0.25">
      <c r="W415" s="65" t="s">
        <v>480</v>
      </c>
      <c r="X415" s="64" t="s">
        <v>649</v>
      </c>
    </row>
    <row r="416" spans="23:24" x14ac:dyDescent="0.25">
      <c r="W416" s="65" t="s">
        <v>481</v>
      </c>
      <c r="X416" s="64" t="s">
        <v>649</v>
      </c>
    </row>
    <row r="417" spans="23:24" x14ac:dyDescent="0.25">
      <c r="W417" s="65" t="s">
        <v>482</v>
      </c>
      <c r="X417" s="64" t="s">
        <v>649</v>
      </c>
    </row>
    <row r="418" spans="23:24" x14ac:dyDescent="0.25">
      <c r="W418" s="65" t="s">
        <v>483</v>
      </c>
      <c r="X418" s="64" t="s">
        <v>649</v>
      </c>
    </row>
    <row r="419" spans="23:24" x14ac:dyDescent="0.25">
      <c r="W419" s="65" t="s">
        <v>484</v>
      </c>
      <c r="X419" s="64" t="s">
        <v>649</v>
      </c>
    </row>
    <row r="420" spans="23:24" x14ac:dyDescent="0.25">
      <c r="W420" s="65" t="s">
        <v>485</v>
      </c>
      <c r="X420" s="64" t="s">
        <v>649</v>
      </c>
    </row>
    <row r="421" spans="23:24" x14ac:dyDescent="0.25">
      <c r="W421" s="65" t="s">
        <v>486</v>
      </c>
      <c r="X421" s="64" t="s">
        <v>649</v>
      </c>
    </row>
    <row r="422" spans="23:24" x14ac:dyDescent="0.25">
      <c r="W422" s="65" t="s">
        <v>487</v>
      </c>
      <c r="X422" s="64" t="s">
        <v>649</v>
      </c>
    </row>
    <row r="423" spans="23:24" x14ac:dyDescent="0.25">
      <c r="W423" s="65" t="s">
        <v>488</v>
      </c>
      <c r="X423" s="64" t="s">
        <v>649</v>
      </c>
    </row>
    <row r="424" spans="23:24" x14ac:dyDescent="0.25">
      <c r="W424" s="65" t="s">
        <v>489</v>
      </c>
      <c r="X424" s="64" t="s">
        <v>649</v>
      </c>
    </row>
    <row r="425" spans="23:24" x14ac:dyDescent="0.25">
      <c r="W425" s="65" t="s">
        <v>490</v>
      </c>
      <c r="X425" s="64" t="s">
        <v>649</v>
      </c>
    </row>
    <row r="426" spans="23:24" x14ac:dyDescent="0.25">
      <c r="W426" s="65" t="s">
        <v>491</v>
      </c>
      <c r="X426" s="64" t="s">
        <v>649</v>
      </c>
    </row>
    <row r="427" spans="23:24" x14ac:dyDescent="0.25">
      <c r="W427" s="65" t="s">
        <v>492</v>
      </c>
      <c r="X427" s="64" t="s">
        <v>649</v>
      </c>
    </row>
    <row r="428" spans="23:24" x14ac:dyDescent="0.25">
      <c r="W428" s="65" t="s">
        <v>493</v>
      </c>
      <c r="X428" s="64" t="s">
        <v>649</v>
      </c>
    </row>
    <row r="429" spans="23:24" x14ac:dyDescent="0.25">
      <c r="W429" s="65" t="s">
        <v>494</v>
      </c>
      <c r="X429" s="64" t="s">
        <v>649</v>
      </c>
    </row>
    <row r="430" spans="23:24" x14ac:dyDescent="0.25">
      <c r="W430" s="65" t="s">
        <v>495</v>
      </c>
      <c r="X430" s="64" t="s">
        <v>649</v>
      </c>
    </row>
    <row r="431" spans="23:24" x14ac:dyDescent="0.25">
      <c r="W431" s="65" t="s">
        <v>496</v>
      </c>
      <c r="X431" s="64" t="s">
        <v>649</v>
      </c>
    </row>
    <row r="432" spans="23:24" x14ac:dyDescent="0.25">
      <c r="W432" s="65" t="s">
        <v>497</v>
      </c>
      <c r="X432" s="64" t="s">
        <v>649</v>
      </c>
    </row>
    <row r="433" spans="23:24" x14ac:dyDescent="0.25">
      <c r="W433" s="65" t="s">
        <v>498</v>
      </c>
      <c r="X433" s="64" t="s">
        <v>649</v>
      </c>
    </row>
    <row r="434" spans="23:24" x14ac:dyDescent="0.25">
      <c r="W434" s="65" t="s">
        <v>500</v>
      </c>
      <c r="X434" s="64" t="s">
        <v>649</v>
      </c>
    </row>
    <row r="435" spans="23:24" x14ac:dyDescent="0.25">
      <c r="W435" s="65" t="s">
        <v>501</v>
      </c>
      <c r="X435" s="64" t="s">
        <v>649</v>
      </c>
    </row>
    <row r="436" spans="23:24" x14ac:dyDescent="0.25">
      <c r="W436" s="65" t="s">
        <v>502</v>
      </c>
      <c r="X436" s="64" t="s">
        <v>649</v>
      </c>
    </row>
    <row r="437" spans="23:24" x14ac:dyDescent="0.25">
      <c r="W437" s="65" t="s">
        <v>503</v>
      </c>
      <c r="X437" s="64" t="s">
        <v>649</v>
      </c>
    </row>
    <row r="438" spans="23:24" x14ac:dyDescent="0.25">
      <c r="W438" s="65" t="s">
        <v>504</v>
      </c>
      <c r="X438" s="64" t="s">
        <v>649</v>
      </c>
    </row>
    <row r="439" spans="23:24" x14ac:dyDescent="0.25">
      <c r="W439" s="65" t="s">
        <v>505</v>
      </c>
      <c r="X439" s="64" t="s">
        <v>649</v>
      </c>
    </row>
    <row r="440" spans="23:24" x14ac:dyDescent="0.25">
      <c r="W440" s="65" t="s">
        <v>506</v>
      </c>
      <c r="X440" s="64" t="s">
        <v>649</v>
      </c>
    </row>
    <row r="441" spans="23:24" x14ac:dyDescent="0.25">
      <c r="W441" s="65" t="s">
        <v>507</v>
      </c>
      <c r="X441" s="64" t="s">
        <v>649</v>
      </c>
    </row>
    <row r="442" spans="23:24" x14ac:dyDescent="0.25">
      <c r="W442" s="65" t="s">
        <v>508</v>
      </c>
      <c r="X442" s="64" t="s">
        <v>649</v>
      </c>
    </row>
    <row r="443" spans="23:24" x14ac:dyDescent="0.25">
      <c r="W443" s="65" t="s">
        <v>509</v>
      </c>
      <c r="X443" s="64" t="s">
        <v>649</v>
      </c>
    </row>
    <row r="444" spans="23:24" x14ac:dyDescent="0.25">
      <c r="W444" s="65" t="s">
        <v>510</v>
      </c>
      <c r="X444" s="64" t="s">
        <v>649</v>
      </c>
    </row>
    <row r="445" spans="23:24" x14ac:dyDescent="0.25">
      <c r="W445" s="65" t="s">
        <v>511</v>
      </c>
      <c r="X445" s="64" t="s">
        <v>649</v>
      </c>
    </row>
    <row r="446" spans="23:24" x14ac:dyDescent="0.25">
      <c r="W446" s="65" t="s">
        <v>512</v>
      </c>
      <c r="X446" s="64" t="s">
        <v>649</v>
      </c>
    </row>
    <row r="447" spans="23:24" x14ac:dyDescent="0.25">
      <c r="W447" s="65" t="s">
        <v>513</v>
      </c>
      <c r="X447" s="64" t="s">
        <v>649</v>
      </c>
    </row>
    <row r="448" spans="23:24" x14ac:dyDescent="0.25">
      <c r="W448" s="65" t="s">
        <v>514</v>
      </c>
      <c r="X448" s="64" t="s">
        <v>649</v>
      </c>
    </row>
    <row r="449" spans="23:24" x14ac:dyDescent="0.25">
      <c r="W449" s="65" t="s">
        <v>515</v>
      </c>
      <c r="X449" s="64" t="s">
        <v>649</v>
      </c>
    </row>
    <row r="450" spans="23:24" x14ac:dyDescent="0.25">
      <c r="W450" s="65" t="s">
        <v>516</v>
      </c>
      <c r="X450" s="64" t="s">
        <v>649</v>
      </c>
    </row>
    <row r="451" spans="23:24" x14ac:dyDescent="0.25">
      <c r="W451" s="65" t="s">
        <v>517</v>
      </c>
      <c r="X451" s="64" t="s">
        <v>649</v>
      </c>
    </row>
    <row r="452" spans="23:24" x14ac:dyDescent="0.25">
      <c r="W452" s="65" t="s">
        <v>518</v>
      </c>
      <c r="X452" s="64" t="s">
        <v>649</v>
      </c>
    </row>
    <row r="453" spans="23:24" x14ac:dyDescent="0.25">
      <c r="W453" s="65" t="s">
        <v>519</v>
      </c>
      <c r="X453" s="64" t="s">
        <v>649</v>
      </c>
    </row>
    <row r="454" spans="23:24" x14ac:dyDescent="0.25">
      <c r="W454" s="65" t="s">
        <v>521</v>
      </c>
      <c r="X454" s="64" t="s">
        <v>649</v>
      </c>
    </row>
    <row r="455" spans="23:24" x14ac:dyDescent="0.25">
      <c r="W455" s="65" t="s">
        <v>522</v>
      </c>
      <c r="X455" s="64" t="s">
        <v>649</v>
      </c>
    </row>
    <row r="456" spans="23:24" x14ac:dyDescent="0.25">
      <c r="W456" s="65" t="s">
        <v>523</v>
      </c>
      <c r="X456" s="64" t="s">
        <v>649</v>
      </c>
    </row>
    <row r="457" spans="23:24" x14ac:dyDescent="0.25">
      <c r="W457" s="65" t="s">
        <v>524</v>
      </c>
      <c r="X457" s="64" t="s">
        <v>649</v>
      </c>
    </row>
    <row r="458" spans="23:24" x14ac:dyDescent="0.25">
      <c r="W458" s="65" t="s">
        <v>525</v>
      </c>
      <c r="X458" s="64" t="s">
        <v>649</v>
      </c>
    </row>
    <row r="459" spans="23:24" x14ac:dyDescent="0.25">
      <c r="W459" s="65" t="s">
        <v>526</v>
      </c>
      <c r="X459" s="64" t="s">
        <v>649</v>
      </c>
    </row>
    <row r="460" spans="23:24" x14ac:dyDescent="0.25">
      <c r="W460" s="65" t="s">
        <v>527</v>
      </c>
      <c r="X460" s="64" t="s">
        <v>649</v>
      </c>
    </row>
    <row r="461" spans="23:24" x14ac:dyDescent="0.25">
      <c r="W461" s="65" t="s">
        <v>529</v>
      </c>
      <c r="X461" s="64" t="s">
        <v>649</v>
      </c>
    </row>
    <row r="462" spans="23:24" x14ac:dyDescent="0.25">
      <c r="W462" s="65" t="s">
        <v>530</v>
      </c>
      <c r="X462" s="64" t="s">
        <v>649</v>
      </c>
    </row>
    <row r="463" spans="23:24" x14ac:dyDescent="0.25">
      <c r="W463" s="65" t="s">
        <v>531</v>
      </c>
      <c r="X463" s="64" t="s">
        <v>649</v>
      </c>
    </row>
    <row r="464" spans="23:24" x14ac:dyDescent="0.25">
      <c r="W464" s="65" t="s">
        <v>533</v>
      </c>
      <c r="X464" s="64" t="s">
        <v>649</v>
      </c>
    </row>
    <row r="465" spans="23:24" x14ac:dyDescent="0.25">
      <c r="W465" s="65" t="s">
        <v>535</v>
      </c>
      <c r="X465" s="64" t="s">
        <v>649</v>
      </c>
    </row>
    <row r="466" spans="23:24" x14ac:dyDescent="0.25">
      <c r="W466" s="65" t="s">
        <v>536</v>
      </c>
      <c r="X466" s="64" t="s">
        <v>649</v>
      </c>
    </row>
    <row r="467" spans="23:24" x14ac:dyDescent="0.25">
      <c r="W467" s="65" t="s">
        <v>537</v>
      </c>
      <c r="X467" s="64" t="s">
        <v>649</v>
      </c>
    </row>
    <row r="468" spans="23:24" x14ac:dyDescent="0.25">
      <c r="W468" s="65" t="s">
        <v>539</v>
      </c>
      <c r="X468" s="64" t="s">
        <v>649</v>
      </c>
    </row>
    <row r="469" spans="23:24" x14ac:dyDescent="0.25">
      <c r="W469" s="65" t="s">
        <v>540</v>
      </c>
      <c r="X469" s="64" t="s">
        <v>649</v>
      </c>
    </row>
    <row r="470" spans="23:24" x14ac:dyDescent="0.25">
      <c r="W470" s="65" t="s">
        <v>541</v>
      </c>
      <c r="X470" s="64" t="s">
        <v>649</v>
      </c>
    </row>
    <row r="471" spans="23:24" x14ac:dyDescent="0.25">
      <c r="W471" s="65" t="s">
        <v>542</v>
      </c>
      <c r="X471" s="64" t="s">
        <v>649</v>
      </c>
    </row>
    <row r="472" spans="23:24" x14ac:dyDescent="0.25">
      <c r="W472" s="65" t="s">
        <v>543</v>
      </c>
      <c r="X472" s="64" t="s">
        <v>649</v>
      </c>
    </row>
    <row r="473" spans="23:24" x14ac:dyDescent="0.25">
      <c r="W473" s="65" t="s">
        <v>544</v>
      </c>
      <c r="X473" s="64" t="s">
        <v>649</v>
      </c>
    </row>
    <row r="474" spans="23:24" x14ac:dyDescent="0.25">
      <c r="W474" s="65" t="s">
        <v>545</v>
      </c>
      <c r="X474" s="64" t="s">
        <v>649</v>
      </c>
    </row>
    <row r="475" spans="23:24" x14ac:dyDescent="0.25">
      <c r="W475" s="65" t="s">
        <v>546</v>
      </c>
      <c r="X475" s="64" t="s">
        <v>649</v>
      </c>
    </row>
    <row r="476" spans="23:24" x14ac:dyDescent="0.25">
      <c r="W476" s="65" t="s">
        <v>547</v>
      </c>
      <c r="X476" s="64" t="s">
        <v>649</v>
      </c>
    </row>
    <row r="477" spans="23:24" x14ac:dyDescent="0.25">
      <c r="W477" s="65" t="s">
        <v>548</v>
      </c>
      <c r="X477" s="64" t="s">
        <v>649</v>
      </c>
    </row>
    <row r="478" spans="23:24" x14ac:dyDescent="0.25">
      <c r="W478" s="65" t="s">
        <v>549</v>
      </c>
      <c r="X478" s="64" t="s">
        <v>649</v>
      </c>
    </row>
    <row r="479" spans="23:24" x14ac:dyDescent="0.25">
      <c r="W479" s="65" t="s">
        <v>550</v>
      </c>
      <c r="X479" s="64" t="s">
        <v>649</v>
      </c>
    </row>
    <row r="480" spans="23:24" x14ac:dyDescent="0.25">
      <c r="W480" s="65" t="s">
        <v>551</v>
      </c>
      <c r="X480" s="64" t="s">
        <v>649</v>
      </c>
    </row>
    <row r="481" spans="23:24" x14ac:dyDescent="0.25">
      <c r="W481" s="65" t="s">
        <v>552</v>
      </c>
      <c r="X481" s="64" t="s">
        <v>649</v>
      </c>
    </row>
    <row r="482" spans="23:24" x14ac:dyDescent="0.25">
      <c r="W482" s="65" t="s">
        <v>553</v>
      </c>
      <c r="X482" s="64" t="s">
        <v>649</v>
      </c>
    </row>
    <row r="483" spans="23:24" x14ac:dyDescent="0.25">
      <c r="W483" s="65" t="s">
        <v>554</v>
      </c>
      <c r="X483" s="64" t="s">
        <v>649</v>
      </c>
    </row>
    <row r="484" spans="23:24" x14ac:dyDescent="0.25">
      <c r="W484" s="65" t="s">
        <v>555</v>
      </c>
      <c r="X484" s="64" t="s">
        <v>649</v>
      </c>
    </row>
    <row r="485" spans="23:24" x14ac:dyDescent="0.25">
      <c r="W485" s="65" t="s">
        <v>556</v>
      </c>
      <c r="X485" s="64" t="s">
        <v>649</v>
      </c>
    </row>
    <row r="486" spans="23:24" x14ac:dyDescent="0.25">
      <c r="W486" s="65" t="s">
        <v>557</v>
      </c>
      <c r="X486" s="64" t="s">
        <v>649</v>
      </c>
    </row>
    <row r="487" spans="23:24" x14ac:dyDescent="0.25">
      <c r="W487" s="65" t="s">
        <v>558</v>
      </c>
      <c r="X487" s="64" t="s">
        <v>649</v>
      </c>
    </row>
    <row r="488" spans="23:24" x14ac:dyDescent="0.25">
      <c r="W488" s="65" t="s">
        <v>559</v>
      </c>
      <c r="X488" s="64" t="s">
        <v>649</v>
      </c>
    </row>
    <row r="489" spans="23:24" x14ac:dyDescent="0.25">
      <c r="W489" s="65" t="s">
        <v>560</v>
      </c>
      <c r="X489" s="64" t="s">
        <v>649</v>
      </c>
    </row>
    <row r="490" spans="23:24" x14ac:dyDescent="0.25">
      <c r="W490" s="65" t="s">
        <v>561</v>
      </c>
      <c r="X490" s="64" t="s">
        <v>649</v>
      </c>
    </row>
    <row r="491" spans="23:24" x14ac:dyDescent="0.25">
      <c r="W491" s="65" t="s">
        <v>562</v>
      </c>
      <c r="X491" s="64" t="s">
        <v>649</v>
      </c>
    </row>
    <row r="492" spans="23:24" x14ac:dyDescent="0.25">
      <c r="W492" s="65" t="s">
        <v>564</v>
      </c>
      <c r="X492" s="64" t="s">
        <v>649</v>
      </c>
    </row>
    <row r="493" spans="23:24" x14ac:dyDescent="0.25">
      <c r="W493" s="65" t="s">
        <v>565</v>
      </c>
      <c r="X493" s="64" t="s">
        <v>649</v>
      </c>
    </row>
    <row r="494" spans="23:24" x14ac:dyDescent="0.25">
      <c r="W494" s="65" t="s">
        <v>567</v>
      </c>
      <c r="X494" s="64" t="s">
        <v>649</v>
      </c>
    </row>
    <row r="495" spans="23:24" x14ac:dyDescent="0.25">
      <c r="W495" s="64" t="s">
        <v>657</v>
      </c>
      <c r="X495" s="64" t="s">
        <v>649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04"/>
  <sheetViews>
    <sheetView topLeftCell="A49" zoomScale="85" zoomScaleNormal="85" workbookViewId="0">
      <selection activeCell="H24" sqref="H24"/>
    </sheetView>
  </sheetViews>
  <sheetFormatPr defaultRowHeight="15" x14ac:dyDescent="0.25"/>
  <cols>
    <col min="1" max="1" width="7.85546875" style="44" customWidth="1"/>
    <col min="2" max="2" width="47.7109375" style="44" customWidth="1"/>
    <col min="3" max="4" width="30.42578125" style="44" customWidth="1"/>
    <col min="5" max="5" width="30.28515625" style="44" customWidth="1"/>
    <col min="6" max="6" width="36.28515625" style="44" customWidth="1"/>
    <col min="7" max="8" width="26.140625" style="44" customWidth="1"/>
    <col min="9" max="16384" width="9.140625" style="44"/>
  </cols>
  <sheetData>
    <row r="1" spans="1:8" ht="24.75" customHeight="1" thickBot="1" x14ac:dyDescent="0.3">
      <c r="B1" s="132" t="s">
        <v>653</v>
      </c>
      <c r="C1" s="133"/>
      <c r="D1" s="133"/>
      <c r="E1" s="133"/>
      <c r="F1" s="133"/>
      <c r="G1" s="133"/>
      <c r="H1" s="134"/>
    </row>
    <row r="2" spans="1:8" x14ac:dyDescent="0.25">
      <c r="B2" s="138" t="s">
        <v>594</v>
      </c>
      <c r="C2" s="139"/>
      <c r="D2" s="139"/>
      <c r="E2" s="139"/>
      <c r="F2" s="140" t="s">
        <v>907</v>
      </c>
      <c r="G2" s="140"/>
      <c r="H2" s="141"/>
    </row>
    <row r="3" spans="1:8" ht="31.5" customHeight="1" thickBot="1" x14ac:dyDescent="0.3">
      <c r="B3" s="142" t="s">
        <v>593</v>
      </c>
      <c r="C3" s="143"/>
      <c r="D3" s="143"/>
      <c r="E3" s="143"/>
      <c r="F3" s="144" t="s">
        <v>1263</v>
      </c>
      <c r="G3" s="144"/>
      <c r="H3" s="145"/>
    </row>
    <row r="4" spans="1:8" ht="15.75" thickBot="1" x14ac:dyDescent="0.3"/>
    <row r="5" spans="1:8" ht="15.75" x14ac:dyDescent="0.25">
      <c r="B5" s="45" t="s">
        <v>1197</v>
      </c>
      <c r="C5" s="46"/>
      <c r="D5" s="46"/>
      <c r="E5" s="46"/>
      <c r="F5" s="46"/>
      <c r="G5" s="46"/>
      <c r="H5" s="47"/>
    </row>
    <row r="6" spans="1:8" ht="15.75" x14ac:dyDescent="0.25">
      <c r="B6" s="135" t="s">
        <v>614</v>
      </c>
      <c r="C6" s="136" t="s">
        <v>615</v>
      </c>
      <c r="D6" s="136"/>
      <c r="E6" s="136"/>
      <c r="F6" s="136"/>
      <c r="G6" s="136"/>
      <c r="H6" s="137"/>
    </row>
    <row r="7" spans="1:8" ht="141.75" x14ac:dyDescent="0.25">
      <c r="B7" s="135"/>
      <c r="C7" s="48" t="s">
        <v>616</v>
      </c>
      <c r="D7" s="48" t="s">
        <v>642</v>
      </c>
      <c r="E7" s="48" t="s">
        <v>617</v>
      </c>
      <c r="F7" s="48" t="s">
        <v>618</v>
      </c>
      <c r="G7" s="48" t="s">
        <v>619</v>
      </c>
      <c r="H7" s="49" t="s">
        <v>644</v>
      </c>
    </row>
    <row r="8" spans="1:8" ht="15.75" x14ac:dyDescent="0.25">
      <c r="A8" s="44">
        <f t="shared" ref="A8:A13" si="0">C8-D8</f>
        <v>271</v>
      </c>
      <c r="B8" s="50" t="s">
        <v>662</v>
      </c>
      <c r="C8" s="39">
        <v>271</v>
      </c>
      <c r="D8" s="39">
        <v>0</v>
      </c>
      <c r="E8" s="39">
        <v>35</v>
      </c>
      <c r="F8" s="39">
        <v>0</v>
      </c>
      <c r="G8" s="39">
        <v>0</v>
      </c>
      <c r="H8" s="40">
        <v>0</v>
      </c>
    </row>
    <row r="9" spans="1:8" ht="15.75" x14ac:dyDescent="0.25">
      <c r="A9" s="44">
        <f t="shared" si="0"/>
        <v>236</v>
      </c>
      <c r="B9" s="50" t="s">
        <v>664</v>
      </c>
      <c r="C9" s="39">
        <v>236</v>
      </c>
      <c r="D9" s="39">
        <v>0</v>
      </c>
      <c r="E9" s="39">
        <v>48</v>
      </c>
      <c r="F9" s="39">
        <v>0</v>
      </c>
      <c r="G9" s="39">
        <v>0</v>
      </c>
      <c r="H9" s="40">
        <v>0</v>
      </c>
    </row>
    <row r="10" spans="1:8" ht="15.75" x14ac:dyDescent="0.25">
      <c r="A10" s="44">
        <f t="shared" si="0"/>
        <v>209</v>
      </c>
      <c r="B10" s="50" t="s">
        <v>666</v>
      </c>
      <c r="C10" s="39">
        <v>209</v>
      </c>
      <c r="D10" s="39">
        <v>0</v>
      </c>
      <c r="E10" s="39">
        <v>29</v>
      </c>
      <c r="F10" s="39">
        <v>0</v>
      </c>
      <c r="G10" s="39">
        <v>0</v>
      </c>
      <c r="H10" s="40">
        <v>0</v>
      </c>
    </row>
    <row r="11" spans="1:8" ht="15.75" x14ac:dyDescent="0.25">
      <c r="A11" s="44">
        <f t="shared" si="0"/>
        <v>191</v>
      </c>
      <c r="B11" s="50" t="s">
        <v>668</v>
      </c>
      <c r="C11" s="39">
        <v>191</v>
      </c>
      <c r="D11" s="39">
        <v>0</v>
      </c>
      <c r="E11" s="39">
        <v>28</v>
      </c>
      <c r="F11" s="39">
        <v>0</v>
      </c>
      <c r="G11" s="39">
        <v>0</v>
      </c>
      <c r="H11" s="40">
        <v>0</v>
      </c>
    </row>
    <row r="12" spans="1:8" ht="15.75" x14ac:dyDescent="0.25">
      <c r="A12" s="44">
        <f t="shared" si="0"/>
        <v>196</v>
      </c>
      <c r="B12" s="50" t="s">
        <v>670</v>
      </c>
      <c r="C12" s="39">
        <v>196</v>
      </c>
      <c r="D12" s="39">
        <v>0</v>
      </c>
      <c r="E12" s="39">
        <v>31</v>
      </c>
      <c r="F12" s="39">
        <v>0</v>
      </c>
      <c r="G12" s="39">
        <v>41</v>
      </c>
      <c r="H12" s="40">
        <v>0</v>
      </c>
    </row>
    <row r="13" spans="1:8" ht="16.5" thickBot="1" x14ac:dyDescent="0.3">
      <c r="A13" s="44">
        <f t="shared" si="0"/>
        <v>216</v>
      </c>
      <c r="B13" s="51" t="s">
        <v>1196</v>
      </c>
      <c r="C13" s="41">
        <v>216</v>
      </c>
      <c r="D13" s="41">
        <v>0</v>
      </c>
      <c r="E13" s="41">
        <v>14</v>
      </c>
      <c r="F13" s="41">
        <v>0</v>
      </c>
      <c r="G13" s="41">
        <v>75</v>
      </c>
      <c r="H13" s="42">
        <v>0</v>
      </c>
    </row>
    <row r="14" spans="1:8" ht="16.5" thickBot="1" x14ac:dyDescent="0.3">
      <c r="B14" s="52"/>
      <c r="C14" s="52"/>
      <c r="D14" s="52"/>
      <c r="E14" s="52"/>
      <c r="F14" s="52"/>
      <c r="G14" s="52"/>
      <c r="H14" s="52"/>
    </row>
    <row r="15" spans="1:8" ht="15.75" x14ac:dyDescent="0.25">
      <c r="B15" s="53" t="s">
        <v>1198</v>
      </c>
      <c r="C15" s="54"/>
      <c r="D15" s="54"/>
      <c r="E15" s="54"/>
      <c r="F15" s="54"/>
      <c r="G15" s="54"/>
      <c r="H15" s="55"/>
    </row>
    <row r="16" spans="1:8" ht="63" x14ac:dyDescent="0.25">
      <c r="B16" s="57" t="s">
        <v>645</v>
      </c>
      <c r="C16" s="56" t="s">
        <v>620</v>
      </c>
      <c r="D16" s="56" t="s">
        <v>643</v>
      </c>
      <c r="E16" s="56" t="s">
        <v>654</v>
      </c>
      <c r="F16" s="56" t="s">
        <v>621</v>
      </c>
      <c r="G16" s="56" t="s">
        <v>622</v>
      </c>
      <c r="H16" s="58" t="s">
        <v>623</v>
      </c>
    </row>
    <row r="17" spans="1:8" ht="204.75" customHeight="1" x14ac:dyDescent="0.25">
      <c r="A17" s="44" t="str">
        <f>IF(ISBLANK(B17),"",VLOOKUP(B17,'разн. списки'!$W$3:$X$494,2,FALSE))</f>
        <v>спец</v>
      </c>
      <c r="B17" s="59" t="s">
        <v>285</v>
      </c>
      <c r="C17" s="124" t="s">
        <v>1252</v>
      </c>
      <c r="D17" s="43" t="s">
        <v>1256</v>
      </c>
      <c r="E17" s="43">
        <v>18</v>
      </c>
      <c r="F17" s="43">
        <v>21</v>
      </c>
      <c r="G17" s="43">
        <v>0</v>
      </c>
      <c r="H17" s="60">
        <v>1</v>
      </c>
    </row>
    <row r="18" spans="1:8" ht="219" customHeight="1" x14ac:dyDescent="0.25">
      <c r="A18" s="44" t="str">
        <f>IF(ISBLANK(B18),"",VLOOKUP(B18,'разн. списки'!$W$3:$X$494,2,FALSE))</f>
        <v>спец</v>
      </c>
      <c r="B18" s="59" t="s">
        <v>296</v>
      </c>
      <c r="C18" s="43" t="s">
        <v>1251</v>
      </c>
      <c r="D18" s="43" t="s">
        <v>1257</v>
      </c>
      <c r="E18" s="43">
        <v>35</v>
      </c>
      <c r="F18" s="43">
        <v>0</v>
      </c>
      <c r="G18" s="43">
        <v>0</v>
      </c>
      <c r="H18" s="60">
        <v>0</v>
      </c>
    </row>
    <row r="19" spans="1:8" ht="220.5" customHeight="1" x14ac:dyDescent="0.25">
      <c r="A19" s="44" t="str">
        <f>IF(ISBLANK(B19),"",VLOOKUP(B19,'разн. списки'!$W$3:$X$494,2,FALSE))</f>
        <v>спец</v>
      </c>
      <c r="B19" s="59" t="s">
        <v>336</v>
      </c>
      <c r="C19" s="43" t="s">
        <v>1250</v>
      </c>
      <c r="D19" s="130" t="s">
        <v>1267</v>
      </c>
      <c r="E19" s="43">
        <v>25</v>
      </c>
      <c r="F19" s="43">
        <v>0</v>
      </c>
      <c r="G19" s="43">
        <v>0</v>
      </c>
      <c r="H19" s="60">
        <v>8</v>
      </c>
    </row>
    <row r="20" spans="1:8" ht="213.75" customHeight="1" x14ac:dyDescent="0.25">
      <c r="A20" s="44" t="str">
        <f>IF(ISBLANK(B20),"",VLOOKUP(B20,'разн. списки'!$W$3:$X$494,2,FALSE))</f>
        <v>спец</v>
      </c>
      <c r="B20" s="59" t="s">
        <v>345</v>
      </c>
      <c r="C20" s="43" t="s">
        <v>1252</v>
      </c>
      <c r="D20" s="126" t="s">
        <v>1261</v>
      </c>
      <c r="E20" s="43">
        <v>21</v>
      </c>
      <c r="F20" s="43">
        <v>21</v>
      </c>
      <c r="G20" s="43">
        <v>0</v>
      </c>
      <c r="H20" s="60">
        <v>0</v>
      </c>
    </row>
    <row r="21" spans="1:8" ht="220.5" customHeight="1" x14ac:dyDescent="0.25">
      <c r="A21" s="44" t="str">
        <f>IF(ISBLANK(B21),"",VLOOKUP(B21,'разн. списки'!$W$3:$X$494,2,FALSE))</f>
        <v>спец</v>
      </c>
      <c r="B21" s="59" t="s">
        <v>350</v>
      </c>
      <c r="C21" s="43" t="s">
        <v>1253</v>
      </c>
      <c r="D21" s="43" t="s">
        <v>1259</v>
      </c>
      <c r="E21" s="43">
        <v>29</v>
      </c>
      <c r="F21" s="43">
        <v>0</v>
      </c>
      <c r="G21" s="43">
        <v>0</v>
      </c>
      <c r="H21" s="60">
        <v>13</v>
      </c>
    </row>
    <row r="22" spans="1:8" ht="173.25" x14ac:dyDescent="0.25">
      <c r="A22" s="44" t="str">
        <f>IF(ISBLANK(B22),"",VLOOKUP(B22,'разн. списки'!$W$3:$X$494,2,FALSE))</f>
        <v>спец</v>
      </c>
      <c r="B22" s="59" t="s">
        <v>412</v>
      </c>
      <c r="C22" s="43" t="s">
        <v>1253</v>
      </c>
      <c r="D22" s="127" t="s">
        <v>1262</v>
      </c>
      <c r="E22" s="43">
        <v>15</v>
      </c>
      <c r="F22" s="43">
        <v>15</v>
      </c>
      <c r="G22" s="43">
        <v>0</v>
      </c>
      <c r="H22" s="60">
        <v>0</v>
      </c>
    </row>
    <row r="23" spans="1:8" ht="173.25" x14ac:dyDescent="0.25">
      <c r="A23" s="44" t="str">
        <f>IF(ISBLANK(B23),"",VLOOKUP(B23,'разн. списки'!$W$3:$X$494,2,FALSE))</f>
        <v>спец</v>
      </c>
      <c r="B23" s="59" t="s">
        <v>490</v>
      </c>
      <c r="C23" s="43" t="s">
        <v>1254</v>
      </c>
      <c r="D23" s="125" t="s">
        <v>1258</v>
      </c>
      <c r="E23" s="43">
        <v>21</v>
      </c>
      <c r="F23" s="43">
        <v>21</v>
      </c>
      <c r="G23" s="43">
        <v>0</v>
      </c>
      <c r="H23" s="60">
        <v>3</v>
      </c>
    </row>
    <row r="24" spans="1:8" ht="161.25" customHeight="1" x14ac:dyDescent="0.25">
      <c r="A24" s="44" t="str">
        <f>IF(ISBLANK(B24),"",VLOOKUP(B24,'разн. списки'!$W$3:$X$494,2,FALSE))</f>
        <v>спец</v>
      </c>
      <c r="B24" s="59" t="s">
        <v>500</v>
      </c>
      <c r="C24" s="43" t="s">
        <v>1255</v>
      </c>
      <c r="D24" s="43" t="s">
        <v>1260</v>
      </c>
      <c r="E24" s="43">
        <v>52</v>
      </c>
      <c r="F24" s="43">
        <v>0</v>
      </c>
      <c r="G24" s="43">
        <v>0</v>
      </c>
      <c r="H24" s="60">
        <v>15</v>
      </c>
    </row>
    <row r="25" spans="1:8" ht="15.75" x14ac:dyDescent="0.25">
      <c r="A25" s="44" t="str">
        <f>IF(ISBLANK(B25),"",VLOOKUP(B25,'разн. списки'!$W$3:$X$494,2,FALSE))</f>
        <v/>
      </c>
      <c r="B25" s="59"/>
      <c r="C25" s="43"/>
      <c r="D25" s="43"/>
      <c r="E25" s="43"/>
      <c r="F25" s="43"/>
      <c r="G25" s="43"/>
      <c r="H25" s="60"/>
    </row>
    <row r="26" spans="1:8" ht="15.75" x14ac:dyDescent="0.25">
      <c r="A26" s="44" t="str">
        <f>IF(ISBLANK(B26),"",VLOOKUP(B26,'разн. списки'!$W$3:$X$494,2,FALSE))</f>
        <v/>
      </c>
      <c r="B26" s="59"/>
      <c r="C26" s="43"/>
      <c r="D26" s="43"/>
      <c r="E26" s="43"/>
      <c r="F26" s="43"/>
      <c r="G26" s="43"/>
      <c r="H26" s="60"/>
    </row>
    <row r="27" spans="1:8" ht="15.75" x14ac:dyDescent="0.25">
      <c r="A27" s="44" t="str">
        <f>IF(ISBLANK(B27),"",VLOOKUP(B27,'разн. списки'!$W$3:$X$494,2,FALSE))</f>
        <v/>
      </c>
      <c r="B27" s="59"/>
      <c r="C27" s="43"/>
      <c r="D27" s="43"/>
      <c r="E27" s="43"/>
      <c r="F27" s="43"/>
      <c r="G27" s="43"/>
      <c r="H27" s="60"/>
    </row>
    <row r="28" spans="1:8" ht="15.75" x14ac:dyDescent="0.25">
      <c r="A28" s="44" t="str">
        <f>IF(ISBLANK(B28),"",VLOOKUP(B28,'разн. списки'!$W$3:$X$494,2,FALSE))</f>
        <v/>
      </c>
      <c r="B28" s="59"/>
      <c r="C28" s="43"/>
      <c r="D28" s="43"/>
      <c r="E28" s="43"/>
      <c r="F28" s="43"/>
      <c r="G28" s="43"/>
      <c r="H28" s="60"/>
    </row>
    <row r="29" spans="1:8" ht="15.75" x14ac:dyDescent="0.25">
      <c r="A29" s="44" t="str">
        <f>IF(ISBLANK(B29),"",VLOOKUP(B29,'разн. списки'!$W$3:$X$494,2,FALSE))</f>
        <v/>
      </c>
      <c r="B29" s="59"/>
      <c r="C29" s="43"/>
      <c r="D29" s="43"/>
      <c r="E29" s="43"/>
      <c r="F29" s="43"/>
      <c r="G29" s="43"/>
      <c r="H29" s="60"/>
    </row>
    <row r="30" spans="1:8" ht="15.75" x14ac:dyDescent="0.25">
      <c r="A30" s="44" t="str">
        <f>IF(ISBLANK(B30),"",VLOOKUP(B30,'разн. списки'!$W$3:$X$494,2,FALSE))</f>
        <v/>
      </c>
      <c r="B30" s="59"/>
      <c r="C30" s="43"/>
      <c r="D30" s="43"/>
      <c r="E30" s="43"/>
      <c r="F30" s="43"/>
      <c r="G30" s="43"/>
      <c r="H30" s="60"/>
    </row>
    <row r="31" spans="1:8" ht="15.75" x14ac:dyDescent="0.25">
      <c r="A31" s="44" t="str">
        <f>IF(ISBLANK(B31),"",VLOOKUP(B31,'разн. списки'!$W$3:$X$494,2,FALSE))</f>
        <v/>
      </c>
      <c r="B31" s="59"/>
      <c r="C31" s="43"/>
      <c r="D31" s="43"/>
      <c r="E31" s="43"/>
      <c r="F31" s="43"/>
      <c r="G31" s="43"/>
      <c r="H31" s="60"/>
    </row>
    <row r="32" spans="1:8" ht="15.75" x14ac:dyDescent="0.25">
      <c r="A32" s="44" t="str">
        <f>IF(ISBLANK(B32),"",VLOOKUP(B32,'разн. списки'!$W$3:$X$494,2,FALSE))</f>
        <v/>
      </c>
      <c r="B32" s="59"/>
      <c r="C32" s="43"/>
      <c r="D32" s="43"/>
      <c r="E32" s="43"/>
      <c r="F32" s="43"/>
      <c r="G32" s="43"/>
      <c r="H32" s="60"/>
    </row>
    <row r="33" spans="1:8" ht="15.75" x14ac:dyDescent="0.25">
      <c r="A33" s="44" t="str">
        <f>IF(ISBLANK(B33),"",VLOOKUP(B33,'разн. списки'!$W$3:$X$494,2,FALSE))</f>
        <v/>
      </c>
      <c r="B33" s="59"/>
      <c r="C33" s="43"/>
      <c r="D33" s="43"/>
      <c r="E33" s="43"/>
      <c r="F33" s="43"/>
      <c r="G33" s="43"/>
      <c r="H33" s="60"/>
    </row>
    <row r="34" spans="1:8" ht="15.75" x14ac:dyDescent="0.25">
      <c r="A34" s="44" t="str">
        <f>IF(ISBLANK(B34),"",VLOOKUP(B34,'разн. списки'!$W$3:$X$494,2,FALSE))</f>
        <v/>
      </c>
      <c r="B34" s="59"/>
      <c r="C34" s="43"/>
      <c r="D34" s="43"/>
      <c r="E34" s="43"/>
      <c r="F34" s="43"/>
      <c r="G34" s="43"/>
      <c r="H34" s="60"/>
    </row>
    <row r="35" spans="1:8" ht="15.75" x14ac:dyDescent="0.25">
      <c r="A35" s="44" t="str">
        <f>IF(ISBLANK(B35),"",VLOOKUP(B35,'разн. списки'!$W$3:$X$494,2,FALSE))</f>
        <v/>
      </c>
      <c r="B35" s="59"/>
      <c r="C35" s="43"/>
      <c r="D35" s="43"/>
      <c r="E35" s="43"/>
      <c r="F35" s="43"/>
      <c r="G35" s="43"/>
      <c r="H35" s="60"/>
    </row>
    <row r="36" spans="1:8" ht="15.75" x14ac:dyDescent="0.25">
      <c r="A36" s="44" t="str">
        <f>IF(ISBLANK(B36),"",VLOOKUP(B36,'разн. списки'!$W$3:$X$494,2,FALSE))</f>
        <v/>
      </c>
      <c r="B36" s="59"/>
      <c r="C36" s="43"/>
      <c r="D36" s="43"/>
      <c r="E36" s="43"/>
      <c r="F36" s="43"/>
      <c r="G36" s="43"/>
      <c r="H36" s="60"/>
    </row>
    <row r="37" spans="1:8" ht="15.75" x14ac:dyDescent="0.25">
      <c r="A37" s="44" t="str">
        <f>IF(ISBLANK(B37),"",VLOOKUP(B37,'разн. списки'!$W$3:$X$494,2,FALSE))</f>
        <v/>
      </c>
      <c r="B37" s="59"/>
      <c r="C37" s="43"/>
      <c r="D37" s="43"/>
      <c r="E37" s="43"/>
      <c r="F37" s="43"/>
      <c r="G37" s="43"/>
      <c r="H37" s="60"/>
    </row>
    <row r="38" spans="1:8" ht="15.75" x14ac:dyDescent="0.25">
      <c r="A38" s="44" t="str">
        <f>IF(ISBLANK(B38),"",VLOOKUP(B38,'разн. списки'!$W$3:$X$494,2,FALSE))</f>
        <v/>
      </c>
      <c r="B38" s="59"/>
      <c r="C38" s="43"/>
      <c r="D38" s="61"/>
      <c r="E38" s="61"/>
      <c r="F38" s="61"/>
      <c r="G38" s="61"/>
      <c r="H38" s="62"/>
    </row>
    <row r="39" spans="1:8" ht="15.75" x14ac:dyDescent="0.25">
      <c r="A39" s="44" t="str">
        <f>IF(ISBLANK(B39),"",VLOOKUP(B39,'разн. списки'!$W$3:$X$494,2,FALSE))</f>
        <v/>
      </c>
      <c r="B39" s="59"/>
      <c r="C39" s="43"/>
      <c r="D39" s="61"/>
      <c r="E39" s="61"/>
      <c r="F39" s="61"/>
      <c r="G39" s="61"/>
      <c r="H39" s="62"/>
    </row>
    <row r="40" spans="1:8" ht="15.75" x14ac:dyDescent="0.25">
      <c r="A40" s="44" t="str">
        <f>IF(ISBLANK(B40),"",VLOOKUP(B40,'разн. списки'!$W$3:$X$494,2,FALSE))</f>
        <v/>
      </c>
      <c r="B40" s="59"/>
      <c r="C40" s="43"/>
      <c r="D40" s="61"/>
      <c r="E40" s="61"/>
      <c r="F40" s="61"/>
      <c r="G40" s="61"/>
      <c r="H40" s="62"/>
    </row>
    <row r="41" spans="1:8" ht="15.75" x14ac:dyDescent="0.25">
      <c r="A41" s="44" t="str">
        <f>IF(ISBLANK(B41),"",VLOOKUP(B41,'разн. списки'!$W$3:$X$494,2,FALSE))</f>
        <v/>
      </c>
      <c r="B41" s="59"/>
      <c r="C41" s="43"/>
      <c r="D41" s="61"/>
      <c r="E41" s="61"/>
      <c r="F41" s="61"/>
      <c r="G41" s="61"/>
      <c r="H41" s="62"/>
    </row>
    <row r="42" spans="1:8" ht="15.75" x14ac:dyDescent="0.25">
      <c r="A42" s="44" t="str">
        <f>IF(ISBLANK(B42),"",VLOOKUP(B42,'разн. списки'!$W$3:$X$494,2,FALSE))</f>
        <v/>
      </c>
      <c r="B42" s="59"/>
      <c r="C42" s="43"/>
      <c r="D42" s="61"/>
      <c r="E42" s="61"/>
      <c r="F42" s="61"/>
      <c r="G42" s="61"/>
      <c r="H42" s="62"/>
    </row>
    <row r="43" spans="1:8" ht="15.75" x14ac:dyDescent="0.25">
      <c r="A43" s="44" t="str">
        <f>IF(ISBLANK(B43),"",VLOOKUP(B43,'разн. списки'!$W$3:$X$494,2,FALSE))</f>
        <v/>
      </c>
      <c r="B43" s="59"/>
      <c r="C43" s="43"/>
      <c r="D43" s="61"/>
      <c r="E43" s="61"/>
      <c r="F43" s="61"/>
      <c r="G43" s="61"/>
      <c r="H43" s="62"/>
    </row>
    <row r="44" spans="1:8" ht="15.75" x14ac:dyDescent="0.25">
      <c r="A44" s="44" t="str">
        <f>IF(ISBLANK(B44),"",VLOOKUP(B44,'разн. списки'!$W$3:$X$494,2,FALSE))</f>
        <v/>
      </c>
      <c r="B44" s="59"/>
      <c r="C44" s="43"/>
      <c r="D44" s="61"/>
      <c r="E44" s="61"/>
      <c r="F44" s="61"/>
      <c r="G44" s="61"/>
      <c r="H44" s="62"/>
    </row>
    <row r="45" spans="1:8" ht="15.75" x14ac:dyDescent="0.25">
      <c r="A45" s="44" t="str">
        <f>IF(ISBLANK(B45),"",VLOOKUP(B45,'разн. списки'!$W$3:$X$494,2,FALSE))</f>
        <v/>
      </c>
      <c r="B45" s="59"/>
      <c r="C45" s="43"/>
      <c r="D45" s="61"/>
      <c r="E45" s="61"/>
      <c r="F45" s="61"/>
      <c r="G45" s="61"/>
      <c r="H45" s="62"/>
    </row>
    <row r="46" spans="1:8" ht="15.75" x14ac:dyDescent="0.25">
      <c r="A46" s="44" t="str">
        <f>IF(ISBLANK(B46),"",VLOOKUP(B46,'разн. списки'!$W$3:$X$494,2,FALSE))</f>
        <v/>
      </c>
      <c r="B46" s="59"/>
      <c r="C46" s="43"/>
      <c r="D46" s="61"/>
      <c r="E46" s="61"/>
      <c r="F46" s="61"/>
      <c r="G46" s="61"/>
      <c r="H46" s="62"/>
    </row>
    <row r="47" spans="1:8" ht="15.75" x14ac:dyDescent="0.25">
      <c r="A47" s="44" t="str">
        <f>IF(ISBLANK(B47),"",VLOOKUP(B47,'разн. списки'!$W$3:$X$494,2,FALSE))</f>
        <v/>
      </c>
      <c r="B47" s="59"/>
      <c r="C47" s="43"/>
      <c r="D47" s="61"/>
      <c r="E47" s="61"/>
      <c r="F47" s="61"/>
      <c r="G47" s="61"/>
      <c r="H47" s="62"/>
    </row>
    <row r="48" spans="1:8" ht="15.75" x14ac:dyDescent="0.25">
      <c r="A48" s="44" t="str">
        <f>IF(ISBLANK(B48),"",VLOOKUP(B48,'разн. списки'!$W$3:$X$494,2,FALSE))</f>
        <v/>
      </c>
      <c r="B48" s="59"/>
      <c r="C48" s="43"/>
      <c r="D48" s="61"/>
      <c r="E48" s="61"/>
      <c r="F48" s="61"/>
      <c r="G48" s="61"/>
      <c r="H48" s="62"/>
    </row>
    <row r="49" spans="1:8" ht="15.75" x14ac:dyDescent="0.25">
      <c r="A49" s="44" t="str">
        <f>IF(ISBLANK(B49),"",VLOOKUP(B49,'разн. списки'!$W$3:$X$494,2,FALSE))</f>
        <v/>
      </c>
      <c r="B49" s="59"/>
      <c r="C49" s="43"/>
      <c r="D49" s="61"/>
      <c r="E49" s="61"/>
      <c r="F49" s="61"/>
      <c r="G49" s="61"/>
      <c r="H49" s="62"/>
    </row>
    <row r="50" spans="1:8" ht="15.75" x14ac:dyDescent="0.25">
      <c r="A50" s="44" t="str">
        <f>IF(ISBLANK(B50),"",VLOOKUP(B50,'разн. списки'!$W$3:$X$494,2,FALSE))</f>
        <v/>
      </c>
      <c r="B50" s="59"/>
      <c r="C50" s="43"/>
      <c r="D50" s="61"/>
      <c r="E50" s="61"/>
      <c r="F50" s="61"/>
      <c r="G50" s="61"/>
      <c r="H50" s="62"/>
    </row>
    <row r="51" spans="1:8" ht="15.75" x14ac:dyDescent="0.25">
      <c r="A51" s="44" t="str">
        <f>IF(ISBLANK(B51),"",VLOOKUP(B51,'разн. списки'!$W$3:$X$494,2,FALSE))</f>
        <v/>
      </c>
      <c r="B51" s="59"/>
      <c r="C51" s="43"/>
      <c r="D51" s="61"/>
      <c r="E51" s="61"/>
      <c r="F51" s="61"/>
      <c r="G51" s="61"/>
      <c r="H51" s="62"/>
    </row>
    <row r="52" spans="1:8" ht="15.75" x14ac:dyDescent="0.25">
      <c r="A52" s="44" t="str">
        <f>IF(ISBLANK(B52),"",VLOOKUP(B52,'разн. списки'!$W$3:$X$494,2,FALSE))</f>
        <v/>
      </c>
      <c r="B52" s="59"/>
      <c r="C52" s="43"/>
      <c r="D52" s="61"/>
      <c r="E52" s="61"/>
      <c r="F52" s="61"/>
      <c r="G52" s="61"/>
      <c r="H52" s="62"/>
    </row>
    <row r="53" spans="1:8" ht="15.75" x14ac:dyDescent="0.25">
      <c r="A53" s="44" t="str">
        <f>IF(ISBLANK(B53),"",VLOOKUP(B53,'разн. списки'!$W$3:$X$494,2,FALSE))</f>
        <v/>
      </c>
      <c r="B53" s="59"/>
      <c r="C53" s="43"/>
      <c r="D53" s="61"/>
      <c r="E53" s="61"/>
      <c r="F53" s="61"/>
      <c r="G53" s="61"/>
      <c r="H53" s="62"/>
    </row>
    <row r="54" spans="1:8" ht="15.75" x14ac:dyDescent="0.25">
      <c r="A54" s="44" t="str">
        <f>IF(ISBLANK(B54),"",VLOOKUP(B54,'разн. списки'!$W$3:$X$494,2,FALSE))</f>
        <v/>
      </c>
      <c r="B54" s="59"/>
      <c r="C54" s="43"/>
      <c r="D54" s="61"/>
      <c r="E54" s="61"/>
      <c r="F54" s="61"/>
      <c r="G54" s="61"/>
      <c r="H54" s="62"/>
    </row>
    <row r="55" spans="1:8" ht="15.75" x14ac:dyDescent="0.25">
      <c r="A55" s="44" t="str">
        <f>IF(ISBLANK(B55),"",VLOOKUP(B55,'разн. списки'!$W$3:$X$494,2,FALSE))</f>
        <v/>
      </c>
      <c r="B55" s="59"/>
      <c r="C55" s="43"/>
      <c r="D55" s="61"/>
      <c r="E55" s="61"/>
      <c r="F55" s="61"/>
      <c r="G55" s="61"/>
      <c r="H55" s="62"/>
    </row>
    <row r="56" spans="1:8" ht="15.75" x14ac:dyDescent="0.25">
      <c r="A56" s="44" t="str">
        <f>IF(ISBLANK(B56),"",VLOOKUP(B56,'разн. списки'!$W$3:$X$494,2,FALSE))</f>
        <v/>
      </c>
      <c r="B56" s="59"/>
      <c r="C56" s="43"/>
      <c r="D56" s="61"/>
      <c r="E56" s="61"/>
      <c r="F56" s="61"/>
      <c r="G56" s="61"/>
      <c r="H56" s="62"/>
    </row>
    <row r="57" spans="1:8" ht="15.75" x14ac:dyDescent="0.25">
      <c r="A57" s="44" t="str">
        <f>IF(ISBLANK(B57),"",VLOOKUP(B57,'разн. списки'!$W$3:$X$494,2,FALSE))</f>
        <v/>
      </c>
      <c r="B57" s="59"/>
      <c r="C57" s="43"/>
      <c r="D57" s="61"/>
      <c r="E57" s="61"/>
      <c r="F57" s="61"/>
      <c r="G57" s="61"/>
      <c r="H57" s="62"/>
    </row>
    <row r="58" spans="1:8" ht="15.75" x14ac:dyDescent="0.25">
      <c r="A58" s="44" t="str">
        <f>IF(ISBLANK(B58),"",VLOOKUP(B58,'разн. списки'!$W$3:$X$494,2,FALSE))</f>
        <v/>
      </c>
      <c r="B58" s="59"/>
      <c r="C58" s="43"/>
      <c r="D58" s="61"/>
      <c r="E58" s="61"/>
      <c r="F58" s="61"/>
      <c r="G58" s="61"/>
      <c r="H58" s="62"/>
    </row>
    <row r="59" spans="1:8" ht="15.75" x14ac:dyDescent="0.25">
      <c r="A59" s="44" t="str">
        <f>IF(ISBLANK(B59),"",VLOOKUP(B59,'разн. списки'!$W$3:$X$494,2,FALSE))</f>
        <v/>
      </c>
      <c r="B59" s="59"/>
      <c r="C59" s="43"/>
      <c r="D59" s="61"/>
      <c r="E59" s="61"/>
      <c r="F59" s="61"/>
      <c r="G59" s="61"/>
      <c r="H59" s="62"/>
    </row>
    <row r="60" spans="1:8" ht="15.75" x14ac:dyDescent="0.25">
      <c r="A60" s="44" t="str">
        <f>IF(ISBLANK(B60),"",VLOOKUP(B60,'разн. списки'!$W$3:$X$494,2,FALSE))</f>
        <v/>
      </c>
      <c r="B60" s="59"/>
      <c r="C60" s="43"/>
      <c r="D60" s="61"/>
      <c r="E60" s="61"/>
      <c r="F60" s="61"/>
      <c r="G60" s="61"/>
      <c r="H60" s="62"/>
    </row>
    <row r="61" spans="1:8" ht="15.75" x14ac:dyDescent="0.25">
      <c r="A61" s="44" t="str">
        <f>IF(ISBLANK(B61),"",VLOOKUP(B61,'разн. списки'!$W$3:$X$494,2,FALSE))</f>
        <v/>
      </c>
      <c r="B61" s="59"/>
      <c r="C61" s="43"/>
      <c r="D61" s="61"/>
      <c r="E61" s="61"/>
      <c r="F61" s="61"/>
      <c r="G61" s="61"/>
      <c r="H61" s="62"/>
    </row>
    <row r="62" spans="1:8" ht="15.75" x14ac:dyDescent="0.25">
      <c r="A62" s="44" t="str">
        <f>IF(ISBLANK(B62),"",VLOOKUP(B62,'разн. списки'!$W$3:$X$494,2,FALSE))</f>
        <v/>
      </c>
      <c r="B62" s="59"/>
      <c r="C62" s="43"/>
      <c r="D62" s="61"/>
      <c r="E62" s="61"/>
      <c r="F62" s="61"/>
      <c r="G62" s="61"/>
      <c r="H62" s="62"/>
    </row>
    <row r="63" spans="1:8" ht="15.75" x14ac:dyDescent="0.25">
      <c r="A63" s="44" t="str">
        <f>IF(ISBLANK(B63),"",VLOOKUP(B63,'разн. списки'!$W$3:$X$494,2,FALSE))</f>
        <v/>
      </c>
      <c r="B63" s="59"/>
      <c r="C63" s="43"/>
      <c r="D63" s="61"/>
      <c r="E63" s="61"/>
      <c r="F63" s="61"/>
      <c r="G63" s="61"/>
      <c r="H63" s="62"/>
    </row>
    <row r="64" spans="1:8" ht="15.75" x14ac:dyDescent="0.25">
      <c r="A64" s="44" t="str">
        <f>IF(ISBLANK(B64),"",VLOOKUP(B64,'разн. списки'!$W$3:$X$494,2,FALSE))</f>
        <v/>
      </c>
      <c r="B64" s="59"/>
      <c r="C64" s="43"/>
      <c r="D64" s="61"/>
      <c r="E64" s="61"/>
      <c r="F64" s="61"/>
      <c r="G64" s="61"/>
      <c r="H64" s="62"/>
    </row>
    <row r="65" spans="1:8" ht="15.75" x14ac:dyDescent="0.25">
      <c r="A65" s="44" t="str">
        <f>IF(ISBLANK(B65),"",VLOOKUP(B65,'разн. списки'!$W$3:$X$494,2,FALSE))</f>
        <v/>
      </c>
      <c r="B65" s="59"/>
      <c r="C65" s="43"/>
      <c r="D65" s="61"/>
      <c r="E65" s="61"/>
      <c r="F65" s="61"/>
      <c r="G65" s="61"/>
      <c r="H65" s="62"/>
    </row>
    <row r="66" spans="1:8" ht="15.75" x14ac:dyDescent="0.25">
      <c r="A66" s="44" t="str">
        <f>IF(ISBLANK(B66),"",VLOOKUP(B66,'разн. списки'!$W$3:$X$494,2,FALSE))</f>
        <v/>
      </c>
      <c r="B66" s="59"/>
      <c r="C66" s="43"/>
      <c r="D66" s="61"/>
      <c r="E66" s="61"/>
      <c r="F66" s="61"/>
      <c r="G66" s="61"/>
      <c r="H66" s="62"/>
    </row>
    <row r="67" spans="1:8" ht="15.75" x14ac:dyDescent="0.25">
      <c r="A67" s="44" t="str">
        <f>IF(ISBLANK(B67),"",VLOOKUP(B67,'разн. списки'!$W$3:$X$494,2,FALSE))</f>
        <v/>
      </c>
      <c r="B67" s="59"/>
      <c r="C67" s="43"/>
      <c r="D67" s="61"/>
      <c r="E67" s="61"/>
      <c r="F67" s="61"/>
      <c r="G67" s="61"/>
      <c r="H67" s="62"/>
    </row>
    <row r="68" spans="1:8" ht="15.75" x14ac:dyDescent="0.25">
      <c r="A68" s="44" t="str">
        <f>IF(ISBLANK(B68),"",VLOOKUP(B68,'разн. списки'!$W$3:$X$494,2,FALSE))</f>
        <v/>
      </c>
      <c r="B68" s="59"/>
      <c r="C68" s="43"/>
      <c r="D68" s="61"/>
      <c r="E68" s="61"/>
      <c r="F68" s="61"/>
      <c r="G68" s="61"/>
      <c r="H68" s="62"/>
    </row>
    <row r="69" spans="1:8" ht="15.75" x14ac:dyDescent="0.25">
      <c r="A69" s="44" t="str">
        <f>IF(ISBLANK(B69),"",VLOOKUP(B69,'разн. списки'!$W$3:$X$494,2,FALSE))</f>
        <v/>
      </c>
      <c r="B69" s="59"/>
      <c r="C69" s="43"/>
      <c r="D69" s="61"/>
      <c r="E69" s="61"/>
      <c r="F69" s="61"/>
      <c r="G69" s="61"/>
      <c r="H69" s="62"/>
    </row>
    <row r="70" spans="1:8" ht="15.75" x14ac:dyDescent="0.25">
      <c r="A70" s="44" t="str">
        <f>IF(ISBLANK(B70),"",VLOOKUP(B70,'разн. списки'!$W$3:$X$494,2,FALSE))</f>
        <v/>
      </c>
      <c r="B70" s="59"/>
      <c r="C70" s="43"/>
      <c r="D70" s="61"/>
      <c r="E70" s="61"/>
      <c r="F70" s="61"/>
      <c r="G70" s="61"/>
      <c r="H70" s="62"/>
    </row>
    <row r="71" spans="1:8" ht="15.75" x14ac:dyDescent="0.25">
      <c r="A71" s="44" t="str">
        <f>IF(ISBLANK(B71),"",VLOOKUP(B71,'разн. списки'!$W$3:$X$494,2,FALSE))</f>
        <v/>
      </c>
      <c r="B71" s="59"/>
      <c r="C71" s="43"/>
      <c r="D71" s="61"/>
      <c r="E71" s="61"/>
      <c r="F71" s="61"/>
      <c r="G71" s="61"/>
      <c r="H71" s="62"/>
    </row>
    <row r="72" spans="1:8" ht="15.75" x14ac:dyDescent="0.25">
      <c r="A72" s="44" t="str">
        <f>IF(ISBLANK(B72),"",VLOOKUP(B72,'разн. списки'!$W$3:$X$494,2,FALSE))</f>
        <v/>
      </c>
      <c r="B72" s="59"/>
      <c r="C72" s="43"/>
      <c r="D72" s="61"/>
      <c r="E72" s="61"/>
      <c r="F72" s="61"/>
      <c r="G72" s="61"/>
      <c r="H72" s="62"/>
    </row>
    <row r="73" spans="1:8" ht="15.75" x14ac:dyDescent="0.25">
      <c r="A73" s="44" t="str">
        <f>IF(ISBLANK(B73),"",VLOOKUP(B73,'разн. списки'!$W$3:$X$494,2,FALSE))</f>
        <v/>
      </c>
      <c r="B73" s="59"/>
      <c r="C73" s="43"/>
      <c r="D73" s="61"/>
      <c r="E73" s="61"/>
      <c r="F73" s="61"/>
      <c r="G73" s="61"/>
      <c r="H73" s="62"/>
    </row>
    <row r="74" spans="1:8" ht="15.75" x14ac:dyDescent="0.25">
      <c r="A74" s="44" t="str">
        <f>IF(ISBLANK(B74),"",VLOOKUP(B74,'разн. списки'!$W$3:$X$494,2,FALSE))</f>
        <v/>
      </c>
      <c r="B74" s="59"/>
      <c r="C74" s="43"/>
      <c r="D74" s="61"/>
      <c r="E74" s="61"/>
      <c r="F74" s="61"/>
      <c r="G74" s="61"/>
      <c r="H74" s="62"/>
    </row>
    <row r="75" spans="1:8" ht="15.75" x14ac:dyDescent="0.25">
      <c r="A75" s="44" t="str">
        <f>IF(ISBLANK(B75),"",VLOOKUP(B75,'разн. списки'!$W$3:$X$494,2,FALSE))</f>
        <v/>
      </c>
      <c r="B75" s="59"/>
      <c r="C75" s="43"/>
      <c r="D75" s="61"/>
      <c r="E75" s="61"/>
      <c r="F75" s="61"/>
      <c r="G75" s="61"/>
      <c r="H75" s="62"/>
    </row>
    <row r="76" spans="1:8" ht="15.75" x14ac:dyDescent="0.25">
      <c r="A76" s="44" t="str">
        <f>IF(ISBLANK(B76),"",VLOOKUP(B76,'разн. списки'!$W$3:$X$494,2,FALSE))</f>
        <v/>
      </c>
      <c r="B76" s="59"/>
      <c r="C76" s="43"/>
      <c r="D76" s="61"/>
      <c r="E76" s="61"/>
      <c r="F76" s="61"/>
      <c r="G76" s="61"/>
      <c r="H76" s="62"/>
    </row>
    <row r="77" spans="1:8" ht="15.75" x14ac:dyDescent="0.25">
      <c r="A77" s="44" t="str">
        <f>IF(ISBLANK(B77),"",VLOOKUP(B77,'разн. списки'!$W$3:$X$494,2,FALSE))</f>
        <v/>
      </c>
      <c r="B77" s="59"/>
      <c r="C77" s="43"/>
      <c r="D77" s="61"/>
      <c r="E77" s="61"/>
      <c r="F77" s="61"/>
      <c r="G77" s="61"/>
      <c r="H77" s="62"/>
    </row>
    <row r="78" spans="1:8" ht="15.75" x14ac:dyDescent="0.25">
      <c r="A78" s="44" t="str">
        <f>IF(ISBLANK(B78),"",VLOOKUP(B78,'разн. списки'!$W$3:$X$494,2,FALSE))</f>
        <v/>
      </c>
      <c r="B78" s="59"/>
      <c r="C78" s="43"/>
      <c r="D78" s="61"/>
      <c r="E78" s="61"/>
      <c r="F78" s="61"/>
      <c r="G78" s="61"/>
      <c r="H78" s="62"/>
    </row>
    <row r="79" spans="1:8" ht="15.75" x14ac:dyDescent="0.25">
      <c r="A79" s="44" t="str">
        <f>IF(ISBLANK(B79),"",VLOOKUP(B79,'разн. списки'!$W$3:$X$494,2,FALSE))</f>
        <v/>
      </c>
      <c r="B79" s="59"/>
      <c r="C79" s="43"/>
      <c r="D79" s="61"/>
      <c r="E79" s="61"/>
      <c r="F79" s="61"/>
      <c r="G79" s="61"/>
      <c r="H79" s="62"/>
    </row>
    <row r="80" spans="1:8" ht="15.75" x14ac:dyDescent="0.25">
      <c r="A80" s="44" t="str">
        <f>IF(ISBLANK(B80),"",VLOOKUP(B80,'разн. списки'!$W$3:$X$494,2,FALSE))</f>
        <v/>
      </c>
      <c r="B80" s="59"/>
      <c r="C80" s="43"/>
      <c r="D80" s="61"/>
      <c r="E80" s="61"/>
      <c r="F80" s="61"/>
      <c r="G80" s="61"/>
      <c r="H80" s="62"/>
    </row>
    <row r="81" spans="1:8" ht="15.75" x14ac:dyDescent="0.25">
      <c r="A81" s="44" t="str">
        <f>IF(ISBLANK(B81),"",VLOOKUP(B81,'разн. списки'!$W$3:$X$494,2,FALSE))</f>
        <v/>
      </c>
      <c r="B81" s="59"/>
      <c r="C81" s="43"/>
      <c r="D81" s="61"/>
      <c r="E81" s="61"/>
      <c r="F81" s="61"/>
      <c r="G81" s="61"/>
      <c r="H81" s="62"/>
    </row>
    <row r="82" spans="1:8" ht="15.75" x14ac:dyDescent="0.25">
      <c r="A82" s="44" t="str">
        <f>IF(ISBLANK(B82),"",VLOOKUP(B82,'разн. списки'!$W$3:$X$494,2,FALSE))</f>
        <v/>
      </c>
      <c r="B82" s="59"/>
      <c r="C82" s="43"/>
      <c r="D82" s="61"/>
      <c r="E82" s="61"/>
      <c r="F82" s="61"/>
      <c r="G82" s="61"/>
      <c r="H82" s="62"/>
    </row>
    <row r="83" spans="1:8" ht="15.75" x14ac:dyDescent="0.25">
      <c r="A83" s="44" t="str">
        <f>IF(ISBLANK(B83),"",VLOOKUP(B83,'разн. списки'!$W$3:$X$494,2,FALSE))</f>
        <v/>
      </c>
      <c r="B83" s="59"/>
      <c r="C83" s="43"/>
      <c r="D83" s="61"/>
      <c r="E83" s="61"/>
      <c r="F83" s="61"/>
      <c r="G83" s="61"/>
      <c r="H83" s="62"/>
    </row>
    <row r="84" spans="1:8" ht="15.75" x14ac:dyDescent="0.25">
      <c r="A84" s="44" t="str">
        <f>IF(ISBLANK(B84),"",VLOOKUP(B84,'разн. списки'!$W$3:$X$494,2,FALSE))</f>
        <v/>
      </c>
      <c r="B84" s="59"/>
      <c r="C84" s="43"/>
      <c r="D84" s="61"/>
      <c r="E84" s="61"/>
      <c r="F84" s="61"/>
      <c r="G84" s="61"/>
      <c r="H84" s="62"/>
    </row>
    <row r="85" spans="1:8" ht="15.75" x14ac:dyDescent="0.25">
      <c r="A85" s="44" t="str">
        <f>IF(ISBLANK(B85),"",VLOOKUP(B85,'разн. списки'!$W$3:$X$494,2,FALSE))</f>
        <v/>
      </c>
      <c r="B85" s="59"/>
      <c r="C85" s="43"/>
      <c r="D85" s="61"/>
      <c r="E85" s="61"/>
      <c r="F85" s="61"/>
      <c r="G85" s="61"/>
      <c r="H85" s="62"/>
    </row>
    <row r="86" spans="1:8" ht="15.75" x14ac:dyDescent="0.25">
      <c r="A86" s="44" t="str">
        <f>IF(ISBLANK(B86),"",VLOOKUP(B86,'разн. списки'!$W$3:$X$494,2,FALSE))</f>
        <v/>
      </c>
      <c r="B86" s="59"/>
      <c r="C86" s="43"/>
      <c r="D86" s="61"/>
      <c r="E86" s="61"/>
      <c r="F86" s="61"/>
      <c r="G86" s="61"/>
      <c r="H86" s="62"/>
    </row>
    <row r="87" spans="1:8" ht="15.75" x14ac:dyDescent="0.25">
      <c r="A87" s="44" t="str">
        <f>IF(ISBLANK(B87),"",VLOOKUP(B87,'разн. списки'!$W$3:$X$494,2,FALSE))</f>
        <v/>
      </c>
      <c r="B87" s="59"/>
      <c r="C87" s="43"/>
      <c r="D87" s="61"/>
      <c r="E87" s="61"/>
      <c r="F87" s="61"/>
      <c r="G87" s="61"/>
      <c r="H87" s="62"/>
    </row>
    <row r="88" spans="1:8" ht="15.75" x14ac:dyDescent="0.25">
      <c r="A88" s="44" t="str">
        <f>IF(ISBLANK(B88),"",VLOOKUP(B88,'разн. списки'!$W$3:$X$494,2,FALSE))</f>
        <v/>
      </c>
      <c r="B88" s="59"/>
      <c r="C88" s="43"/>
      <c r="D88" s="61"/>
      <c r="E88" s="61"/>
      <c r="F88" s="61"/>
      <c r="G88" s="61"/>
      <c r="H88" s="62"/>
    </row>
    <row r="89" spans="1:8" ht="15.75" x14ac:dyDescent="0.25">
      <c r="A89" s="44" t="str">
        <f>IF(ISBLANK(B89),"",VLOOKUP(B89,'разн. списки'!$W$3:$X$494,2,FALSE))</f>
        <v/>
      </c>
      <c r="B89" s="59"/>
      <c r="C89" s="43"/>
      <c r="D89" s="61"/>
      <c r="E89" s="61"/>
      <c r="F89" s="61"/>
      <c r="G89" s="61"/>
      <c r="H89" s="62"/>
    </row>
    <row r="90" spans="1:8" ht="15.75" x14ac:dyDescent="0.25">
      <c r="A90" s="44" t="str">
        <f>IF(ISBLANK(B90),"",VLOOKUP(B90,'разн. списки'!$W$3:$X$494,2,FALSE))</f>
        <v/>
      </c>
      <c r="B90" s="59"/>
      <c r="C90" s="43"/>
      <c r="D90" s="61"/>
      <c r="E90" s="61"/>
      <c r="F90" s="61"/>
      <c r="G90" s="61"/>
      <c r="H90" s="62"/>
    </row>
    <row r="91" spans="1:8" ht="15.75" x14ac:dyDescent="0.25">
      <c r="A91" s="44" t="str">
        <f>IF(ISBLANK(B91),"",VLOOKUP(B91,'разн. списки'!$W$3:$X$494,2,FALSE))</f>
        <v/>
      </c>
      <c r="B91" s="59"/>
      <c r="C91" s="43"/>
      <c r="D91" s="61"/>
      <c r="E91" s="61"/>
      <c r="F91" s="61"/>
      <c r="G91" s="61"/>
      <c r="H91" s="62"/>
    </row>
    <row r="92" spans="1:8" ht="15.75" x14ac:dyDescent="0.25">
      <c r="A92" s="44" t="str">
        <f>IF(ISBLANK(B92),"",VLOOKUP(B92,'разн. списки'!$W$3:$X$494,2,FALSE))</f>
        <v/>
      </c>
      <c r="B92" s="59"/>
      <c r="C92" s="43"/>
      <c r="D92" s="61"/>
      <c r="E92" s="61"/>
      <c r="F92" s="61"/>
      <c r="G92" s="61"/>
      <c r="H92" s="62"/>
    </row>
    <row r="93" spans="1:8" ht="15.75" x14ac:dyDescent="0.25">
      <c r="A93" s="44" t="str">
        <f>IF(ISBLANK(B93),"",VLOOKUP(B93,'разн. списки'!$W$3:$X$494,2,FALSE))</f>
        <v/>
      </c>
      <c r="B93" s="59"/>
      <c r="C93" s="43"/>
      <c r="D93" s="61"/>
      <c r="E93" s="61"/>
      <c r="F93" s="61"/>
      <c r="G93" s="61"/>
      <c r="H93" s="62"/>
    </row>
    <row r="94" spans="1:8" ht="15.75" x14ac:dyDescent="0.25">
      <c r="A94" s="44" t="str">
        <f>IF(ISBLANK(B94),"",VLOOKUP(B94,'разн. списки'!$W$3:$X$494,2,FALSE))</f>
        <v/>
      </c>
      <c r="B94" s="59"/>
      <c r="C94" s="43"/>
      <c r="D94" s="61"/>
      <c r="E94" s="61"/>
      <c r="F94" s="61"/>
      <c r="G94" s="61"/>
      <c r="H94" s="62"/>
    </row>
    <row r="95" spans="1:8" ht="15.75" x14ac:dyDescent="0.25">
      <c r="A95" s="44" t="str">
        <f>IF(ISBLANK(B95),"",VLOOKUP(B95,'разн. списки'!$W$3:$X$494,2,FALSE))</f>
        <v/>
      </c>
      <c r="B95" s="59"/>
      <c r="C95" s="43"/>
      <c r="D95" s="61"/>
      <c r="E95" s="61"/>
      <c r="F95" s="61"/>
      <c r="G95" s="61"/>
      <c r="H95" s="62"/>
    </row>
    <row r="96" spans="1:8" ht="15.75" x14ac:dyDescent="0.25">
      <c r="A96" s="44" t="str">
        <f>IF(ISBLANK(B96),"",VLOOKUP(B96,'разн. списки'!$W$3:$X$494,2,FALSE))</f>
        <v/>
      </c>
      <c r="B96" s="59"/>
      <c r="C96" s="43"/>
      <c r="D96" s="61"/>
      <c r="E96" s="61"/>
      <c r="F96" s="61"/>
      <c r="G96" s="61"/>
      <c r="H96" s="62"/>
    </row>
    <row r="97" spans="1:8" ht="15.75" x14ac:dyDescent="0.25">
      <c r="A97" s="44" t="str">
        <f>IF(ISBLANK(B97),"",VLOOKUP(B97,'разн. списки'!$W$3:$X$494,2,FALSE))</f>
        <v/>
      </c>
      <c r="B97" s="59"/>
      <c r="C97" s="43"/>
      <c r="D97" s="61"/>
      <c r="E97" s="61"/>
      <c r="F97" s="61"/>
      <c r="G97" s="61"/>
      <c r="H97" s="62"/>
    </row>
    <row r="98" spans="1:8" ht="15.75" x14ac:dyDescent="0.25">
      <c r="A98" s="44" t="str">
        <f>IF(ISBLANK(B98),"",VLOOKUP(B98,'разн. списки'!$W$3:$X$494,2,FALSE))</f>
        <v/>
      </c>
      <c r="B98" s="59"/>
      <c r="C98" s="43"/>
      <c r="D98" s="61"/>
      <c r="E98" s="61"/>
      <c r="F98" s="61"/>
      <c r="G98" s="61"/>
      <c r="H98" s="62"/>
    </row>
    <row r="99" spans="1:8" ht="15.75" x14ac:dyDescent="0.25">
      <c r="A99" s="44" t="str">
        <f>IF(ISBLANK(B99),"",VLOOKUP(B99,'разн. списки'!$W$3:$X$494,2,FALSE))</f>
        <v/>
      </c>
      <c r="B99" s="59"/>
      <c r="C99" s="43"/>
      <c r="D99" s="61"/>
      <c r="E99" s="61"/>
      <c r="F99" s="61"/>
      <c r="G99" s="61"/>
      <c r="H99" s="62"/>
    </row>
    <row r="100" spans="1:8" ht="15.75" x14ac:dyDescent="0.25">
      <c r="A100" s="44" t="str">
        <f>IF(ISBLANK(B100),"",VLOOKUP(B100,'разн. списки'!$W$3:$X$494,2,FALSE))</f>
        <v/>
      </c>
      <c r="B100" s="59"/>
      <c r="C100" s="43"/>
      <c r="D100" s="61"/>
      <c r="E100" s="61"/>
      <c r="F100" s="61"/>
      <c r="G100" s="61"/>
      <c r="H100" s="62"/>
    </row>
    <row r="101" spans="1:8" ht="15.75" x14ac:dyDescent="0.25">
      <c r="A101" s="44" t="str">
        <f>IF(ISBLANK(B101),"",VLOOKUP(B101,'разн. списки'!$W$3:$X$494,2,FALSE))</f>
        <v/>
      </c>
      <c r="B101" s="59"/>
      <c r="C101" s="43"/>
      <c r="D101" s="61"/>
      <c r="E101" s="61"/>
      <c r="F101" s="61"/>
      <c r="G101" s="61"/>
      <c r="H101" s="62"/>
    </row>
    <row r="102" spans="1:8" ht="15.75" x14ac:dyDescent="0.25">
      <c r="A102" s="44" t="str">
        <f>IF(ISBLANK(B102),"",VLOOKUP(B102,'разн. списки'!$W$3:$X$494,2,FALSE))</f>
        <v/>
      </c>
      <c r="B102" s="59"/>
      <c r="C102" s="43"/>
      <c r="D102" s="61"/>
      <c r="E102" s="61"/>
      <c r="F102" s="61"/>
      <c r="G102" s="61"/>
      <c r="H102" s="62"/>
    </row>
    <row r="103" spans="1:8" ht="15.75" x14ac:dyDescent="0.25">
      <c r="A103" s="44" t="str">
        <f>IF(ISBLANK(B103),"",VLOOKUP(B103,'разн. списки'!$W$3:$X$494,2,FALSE))</f>
        <v/>
      </c>
      <c r="B103" s="59"/>
      <c r="C103" s="43"/>
      <c r="D103" s="61"/>
      <c r="E103" s="61"/>
      <c r="F103" s="61"/>
      <c r="G103" s="61"/>
      <c r="H103" s="62"/>
    </row>
    <row r="104" spans="1:8" ht="15.75" x14ac:dyDescent="0.25">
      <c r="A104" s="44" t="str">
        <f>IF(ISBLANK(B104),"",VLOOKUP(B104,'разн. списки'!$W$3:$X$494,2,FALSE))</f>
        <v/>
      </c>
      <c r="B104" s="59"/>
      <c r="C104" s="43"/>
      <c r="D104" s="61"/>
      <c r="E104" s="61"/>
      <c r="F104" s="61"/>
      <c r="G104" s="61"/>
      <c r="H104" s="62"/>
    </row>
    <row r="105" spans="1:8" ht="15.75" x14ac:dyDescent="0.25">
      <c r="A105" s="44" t="str">
        <f>IF(ISBLANK(B105),"",VLOOKUP(B105,'разн. списки'!$W$3:$X$494,2,FALSE))</f>
        <v/>
      </c>
      <c r="B105" s="59"/>
      <c r="C105" s="43"/>
      <c r="D105" s="61"/>
      <c r="E105" s="61"/>
      <c r="F105" s="61"/>
      <c r="G105" s="61"/>
      <c r="H105" s="62"/>
    </row>
    <row r="106" spans="1:8" ht="15.75" x14ac:dyDescent="0.25">
      <c r="A106" s="44" t="str">
        <f>IF(ISBLANK(B106),"",VLOOKUP(B106,'разн. списки'!$W$3:$X$494,2,FALSE))</f>
        <v/>
      </c>
      <c r="B106" s="59"/>
      <c r="C106" s="43"/>
      <c r="D106" s="61"/>
      <c r="E106" s="61"/>
      <c r="F106" s="61"/>
      <c r="G106" s="61"/>
      <c r="H106" s="62"/>
    </row>
    <row r="107" spans="1:8" ht="15.75" x14ac:dyDescent="0.25">
      <c r="A107" s="44" t="str">
        <f>IF(ISBLANK(B107),"",VLOOKUP(B107,'разн. списки'!$W$3:$X$494,2,FALSE))</f>
        <v/>
      </c>
      <c r="B107" s="59"/>
      <c r="C107" s="43"/>
      <c r="D107" s="61"/>
      <c r="E107" s="61"/>
      <c r="F107" s="61"/>
      <c r="G107" s="61"/>
      <c r="H107" s="62"/>
    </row>
    <row r="108" spans="1:8" ht="15.75" x14ac:dyDescent="0.25">
      <c r="A108" s="44" t="str">
        <f>IF(ISBLANK(B108),"",VLOOKUP(B108,'разн. списки'!$W$3:$X$494,2,FALSE))</f>
        <v/>
      </c>
      <c r="B108" s="59"/>
      <c r="C108" s="43"/>
      <c r="D108" s="61"/>
      <c r="E108" s="61"/>
      <c r="F108" s="61"/>
      <c r="G108" s="61"/>
      <c r="H108" s="62"/>
    </row>
    <row r="109" spans="1:8" ht="15.75" x14ac:dyDescent="0.25">
      <c r="A109" s="44" t="str">
        <f>IF(ISBLANK(B109),"",VLOOKUP(B109,'разн. списки'!$W$3:$X$494,2,FALSE))</f>
        <v/>
      </c>
      <c r="B109" s="59"/>
      <c r="C109" s="43"/>
      <c r="D109" s="61"/>
      <c r="E109" s="61"/>
      <c r="F109" s="61"/>
      <c r="G109" s="61"/>
      <c r="H109" s="62"/>
    </row>
    <row r="110" spans="1:8" ht="15.75" x14ac:dyDescent="0.25">
      <c r="A110" s="44" t="str">
        <f>IF(ISBLANK(B110),"",VLOOKUP(B110,'разн. списки'!$W$3:$X$494,2,FALSE))</f>
        <v/>
      </c>
      <c r="B110" s="59"/>
      <c r="C110" s="43"/>
      <c r="D110" s="61"/>
      <c r="E110" s="61"/>
      <c r="F110" s="61"/>
      <c r="G110" s="61"/>
      <c r="H110" s="62"/>
    </row>
    <row r="111" spans="1:8" ht="15.75" x14ac:dyDescent="0.25">
      <c r="A111" s="44" t="str">
        <f>IF(ISBLANK(B111),"",VLOOKUP(B111,'разн. списки'!$W$3:$X$494,2,FALSE))</f>
        <v/>
      </c>
      <c r="B111" s="59"/>
      <c r="C111" s="43"/>
      <c r="D111" s="61"/>
      <c r="E111" s="61"/>
      <c r="F111" s="61"/>
      <c r="G111" s="61"/>
      <c r="H111" s="62"/>
    </row>
    <row r="112" spans="1:8" ht="15.75" x14ac:dyDescent="0.25">
      <c r="A112" s="44" t="str">
        <f>IF(ISBLANK(B112),"",VLOOKUP(B112,'разн. списки'!$W$3:$X$494,2,FALSE))</f>
        <v/>
      </c>
      <c r="B112" s="59"/>
      <c r="C112" s="43"/>
      <c r="D112" s="61"/>
      <c r="E112" s="61"/>
      <c r="F112" s="61"/>
      <c r="G112" s="61"/>
      <c r="H112" s="62"/>
    </row>
    <row r="113" spans="1:8" ht="15.75" x14ac:dyDescent="0.25">
      <c r="A113" s="44" t="str">
        <f>IF(ISBLANK(B113),"",VLOOKUP(B113,'разн. списки'!$W$3:$X$494,2,FALSE))</f>
        <v/>
      </c>
      <c r="B113" s="59"/>
      <c r="C113" s="43"/>
      <c r="D113" s="61"/>
      <c r="E113" s="61"/>
      <c r="F113" s="61"/>
      <c r="G113" s="61"/>
      <c r="H113" s="62"/>
    </row>
    <row r="114" spans="1:8" ht="15.75" x14ac:dyDescent="0.25">
      <c r="A114" s="44" t="str">
        <f>IF(ISBLANK(B114),"",VLOOKUP(B114,'разн. списки'!$W$3:$X$494,2,FALSE))</f>
        <v/>
      </c>
      <c r="B114" s="59"/>
      <c r="C114" s="43"/>
      <c r="D114" s="61"/>
      <c r="E114" s="61"/>
      <c r="F114" s="61"/>
      <c r="G114" s="61"/>
      <c r="H114" s="62"/>
    </row>
    <row r="115" spans="1:8" ht="15.75" x14ac:dyDescent="0.25">
      <c r="A115" s="44" t="str">
        <f>IF(ISBLANK(B115),"",VLOOKUP(B115,'разн. списки'!$W$3:$X$494,2,FALSE))</f>
        <v/>
      </c>
      <c r="B115" s="59"/>
      <c r="C115" s="43"/>
      <c r="D115" s="61"/>
      <c r="E115" s="61"/>
      <c r="F115" s="61"/>
      <c r="G115" s="61"/>
      <c r="H115" s="62"/>
    </row>
    <row r="116" spans="1:8" ht="15.75" x14ac:dyDescent="0.25">
      <c r="A116" s="44" t="str">
        <f>IF(ISBLANK(B116),"",VLOOKUP(B116,'разн. списки'!$W$3:$X$494,2,FALSE))</f>
        <v/>
      </c>
      <c r="B116" s="59"/>
      <c r="C116" s="43"/>
      <c r="D116" s="61"/>
      <c r="E116" s="61"/>
      <c r="F116" s="61"/>
      <c r="G116" s="61"/>
      <c r="H116" s="62"/>
    </row>
    <row r="117" spans="1:8" ht="15.75" x14ac:dyDescent="0.25">
      <c r="A117" s="44" t="str">
        <f>IF(ISBLANK(B117),"",VLOOKUP(B117,'разн. списки'!$W$3:$X$494,2,FALSE))</f>
        <v/>
      </c>
      <c r="B117" s="59"/>
      <c r="C117" s="43"/>
      <c r="D117" s="61"/>
      <c r="E117" s="61"/>
      <c r="F117" s="61"/>
      <c r="G117" s="61"/>
      <c r="H117" s="62"/>
    </row>
    <row r="118" spans="1:8" ht="15.75" x14ac:dyDescent="0.25">
      <c r="A118" s="44" t="str">
        <f>IF(ISBLANK(B118),"",VLOOKUP(B118,'разн. списки'!$W$3:$X$494,2,FALSE))</f>
        <v/>
      </c>
      <c r="B118" s="59"/>
      <c r="C118" s="43"/>
      <c r="D118" s="61"/>
      <c r="E118" s="61"/>
      <c r="F118" s="61"/>
      <c r="G118" s="61"/>
      <c r="H118" s="62"/>
    </row>
    <row r="119" spans="1:8" ht="15.75" x14ac:dyDescent="0.25">
      <c r="A119" s="44" t="str">
        <f>IF(ISBLANK(B119),"",VLOOKUP(B119,'разн. списки'!$W$3:$X$494,2,FALSE))</f>
        <v/>
      </c>
      <c r="B119" s="59"/>
      <c r="C119" s="43"/>
      <c r="D119" s="61"/>
      <c r="E119" s="61"/>
      <c r="F119" s="61"/>
      <c r="G119" s="61"/>
      <c r="H119" s="62"/>
    </row>
    <row r="120" spans="1:8" ht="15.75" x14ac:dyDescent="0.25">
      <c r="A120" s="44" t="str">
        <f>IF(ISBLANK(B120),"",VLOOKUP(B120,'разн. списки'!$W$3:$X$494,2,FALSE))</f>
        <v/>
      </c>
      <c r="B120" s="59"/>
      <c r="C120" s="43"/>
      <c r="D120" s="61"/>
      <c r="E120" s="61"/>
      <c r="F120" s="61"/>
      <c r="G120" s="61"/>
      <c r="H120" s="62"/>
    </row>
    <row r="121" spans="1:8" ht="15.75" x14ac:dyDescent="0.25">
      <c r="A121" s="44" t="str">
        <f>IF(ISBLANK(B121),"",VLOOKUP(B121,'разн. списки'!$W$3:$X$494,2,FALSE))</f>
        <v/>
      </c>
      <c r="B121" s="59"/>
      <c r="C121" s="43"/>
      <c r="D121" s="61"/>
      <c r="E121" s="61"/>
      <c r="F121" s="61"/>
      <c r="G121" s="61"/>
      <c r="H121" s="62"/>
    </row>
    <row r="122" spans="1:8" ht="15.75" x14ac:dyDescent="0.25">
      <c r="A122" s="44" t="str">
        <f>IF(ISBLANK(B122),"",VLOOKUP(B122,'разн. списки'!$W$3:$X$494,2,FALSE))</f>
        <v/>
      </c>
      <c r="B122" s="59"/>
      <c r="C122" s="43"/>
      <c r="D122" s="61"/>
      <c r="E122" s="61"/>
      <c r="F122" s="61"/>
      <c r="G122" s="61"/>
      <c r="H122" s="62"/>
    </row>
    <row r="123" spans="1:8" ht="15.75" x14ac:dyDescent="0.25">
      <c r="A123" s="44" t="str">
        <f>IF(ISBLANK(B123),"",VLOOKUP(B123,'разн. списки'!$W$3:$X$494,2,FALSE))</f>
        <v/>
      </c>
      <c r="B123" s="59"/>
      <c r="C123" s="43"/>
      <c r="D123" s="61"/>
      <c r="E123" s="61"/>
      <c r="F123" s="61"/>
      <c r="G123" s="61"/>
      <c r="H123" s="62"/>
    </row>
    <row r="124" spans="1:8" ht="15.75" x14ac:dyDescent="0.25">
      <c r="A124" s="44" t="str">
        <f>IF(ISBLANK(B124),"",VLOOKUP(B124,'разн. списки'!$W$3:$X$494,2,FALSE))</f>
        <v/>
      </c>
      <c r="B124" s="59"/>
      <c r="C124" s="43"/>
      <c r="D124" s="61"/>
      <c r="E124" s="61"/>
      <c r="F124" s="61"/>
      <c r="G124" s="61"/>
      <c r="H124" s="62"/>
    </row>
    <row r="125" spans="1:8" ht="15.75" x14ac:dyDescent="0.25">
      <c r="A125" s="44" t="str">
        <f>IF(ISBLANK(B125),"",VLOOKUP(B125,'разн. списки'!$W$3:$X$494,2,FALSE))</f>
        <v/>
      </c>
      <c r="B125" s="59"/>
      <c r="C125" s="43"/>
      <c r="D125" s="61"/>
      <c r="E125" s="61"/>
      <c r="F125" s="61"/>
      <c r="G125" s="61"/>
      <c r="H125" s="62"/>
    </row>
    <row r="126" spans="1:8" ht="15.75" x14ac:dyDescent="0.25">
      <c r="A126" s="44" t="str">
        <f>IF(ISBLANK(B126),"",VLOOKUP(B126,'разн. списки'!$W$3:$X$494,2,FALSE))</f>
        <v/>
      </c>
      <c r="B126" s="59"/>
      <c r="C126" s="43"/>
      <c r="D126" s="61"/>
      <c r="E126" s="61"/>
      <c r="F126" s="61"/>
      <c r="G126" s="61"/>
      <c r="H126" s="62"/>
    </row>
    <row r="127" spans="1:8" ht="15.75" x14ac:dyDescent="0.25">
      <c r="A127" s="44" t="str">
        <f>IF(ISBLANK(B127),"",VLOOKUP(B127,'разн. списки'!$W$3:$X$494,2,FALSE))</f>
        <v/>
      </c>
      <c r="B127" s="59"/>
      <c r="C127" s="43"/>
      <c r="D127" s="61"/>
      <c r="E127" s="61"/>
      <c r="F127" s="61"/>
      <c r="G127" s="61"/>
      <c r="H127" s="62"/>
    </row>
    <row r="128" spans="1:8" ht="15.75" x14ac:dyDescent="0.25">
      <c r="A128" s="44" t="str">
        <f>IF(ISBLANK(B128),"",VLOOKUP(B128,'разн. списки'!$W$3:$X$494,2,FALSE))</f>
        <v/>
      </c>
      <c r="B128" s="59"/>
      <c r="C128" s="43"/>
      <c r="D128" s="61"/>
      <c r="E128" s="61"/>
      <c r="F128" s="61"/>
      <c r="G128" s="61"/>
      <c r="H128" s="62"/>
    </row>
    <row r="129" spans="1:8" ht="15.75" x14ac:dyDescent="0.25">
      <c r="A129" s="44" t="str">
        <f>IF(ISBLANK(B129),"",VLOOKUP(B129,'разн. списки'!$W$3:$X$494,2,FALSE))</f>
        <v/>
      </c>
      <c r="B129" s="59"/>
      <c r="C129" s="43"/>
      <c r="D129" s="61"/>
      <c r="E129" s="61"/>
      <c r="F129" s="61"/>
      <c r="G129" s="61"/>
      <c r="H129" s="62"/>
    </row>
    <row r="130" spans="1:8" ht="15.75" x14ac:dyDescent="0.25">
      <c r="A130" s="44" t="str">
        <f>IF(ISBLANK(B130),"",VLOOKUP(B130,'разн. списки'!$W$3:$X$494,2,FALSE))</f>
        <v/>
      </c>
      <c r="B130" s="59"/>
      <c r="C130" s="43"/>
      <c r="D130" s="61"/>
      <c r="E130" s="61"/>
      <c r="F130" s="61"/>
      <c r="G130" s="61"/>
      <c r="H130" s="62"/>
    </row>
    <row r="131" spans="1:8" ht="15.75" x14ac:dyDescent="0.25">
      <c r="A131" s="44" t="str">
        <f>IF(ISBLANK(B131),"",VLOOKUP(B131,'разн. списки'!$W$3:$X$494,2,FALSE))</f>
        <v/>
      </c>
      <c r="B131" s="59"/>
      <c r="C131" s="43"/>
      <c r="D131" s="61"/>
      <c r="E131" s="61"/>
      <c r="F131" s="61"/>
      <c r="G131" s="61"/>
      <c r="H131" s="62"/>
    </row>
    <row r="132" spans="1:8" ht="15.75" x14ac:dyDescent="0.25">
      <c r="A132" s="44" t="str">
        <f>IF(ISBLANK(B132),"",VLOOKUP(B132,'разн. списки'!$W$3:$X$494,2,FALSE))</f>
        <v/>
      </c>
      <c r="B132" s="59"/>
      <c r="C132" s="43"/>
      <c r="D132" s="61"/>
      <c r="E132" s="61"/>
      <c r="F132" s="61"/>
      <c r="G132" s="61"/>
      <c r="H132" s="62"/>
    </row>
    <row r="133" spans="1:8" ht="15.75" x14ac:dyDescent="0.25">
      <c r="A133" s="44" t="str">
        <f>IF(ISBLANK(B133),"",VLOOKUP(B133,'разн. списки'!$W$3:$X$494,2,FALSE))</f>
        <v/>
      </c>
      <c r="B133" s="59"/>
      <c r="C133" s="43"/>
      <c r="D133" s="61"/>
      <c r="E133" s="61"/>
      <c r="F133" s="61"/>
      <c r="G133" s="61"/>
      <c r="H133" s="62"/>
    </row>
    <row r="134" spans="1:8" ht="15.75" x14ac:dyDescent="0.25">
      <c r="A134" s="44" t="str">
        <f>IF(ISBLANK(B134),"",VLOOKUP(B134,'разн. списки'!$W$3:$X$494,2,FALSE))</f>
        <v/>
      </c>
      <c r="B134" s="59"/>
      <c r="C134" s="43"/>
      <c r="D134" s="61"/>
      <c r="E134" s="61"/>
      <c r="F134" s="61"/>
      <c r="G134" s="61"/>
      <c r="H134" s="62"/>
    </row>
    <row r="135" spans="1:8" ht="15.75" x14ac:dyDescent="0.25">
      <c r="A135" s="44" t="str">
        <f>IF(ISBLANK(B135),"",VLOOKUP(B135,'разн. списки'!$W$3:$X$494,2,FALSE))</f>
        <v/>
      </c>
      <c r="B135" s="59"/>
      <c r="C135" s="43"/>
      <c r="D135" s="61"/>
      <c r="E135" s="61"/>
      <c r="F135" s="61"/>
      <c r="G135" s="61"/>
      <c r="H135" s="62"/>
    </row>
    <row r="136" spans="1:8" ht="15.75" x14ac:dyDescent="0.25">
      <c r="A136" s="44" t="str">
        <f>IF(ISBLANK(B136),"",VLOOKUP(B136,'разн. списки'!$W$3:$X$494,2,FALSE))</f>
        <v/>
      </c>
      <c r="B136" s="59"/>
      <c r="C136" s="43"/>
      <c r="D136" s="61"/>
      <c r="E136" s="61"/>
      <c r="F136" s="61"/>
      <c r="G136" s="61"/>
      <c r="H136" s="62"/>
    </row>
    <row r="137" spans="1:8" ht="15.75" x14ac:dyDescent="0.25">
      <c r="A137" s="44" t="str">
        <f>IF(ISBLANK(B137),"",VLOOKUP(B137,'разн. списки'!$W$3:$X$494,2,FALSE))</f>
        <v/>
      </c>
      <c r="B137" s="59"/>
      <c r="C137" s="43"/>
      <c r="D137" s="61"/>
      <c r="E137" s="61"/>
      <c r="F137" s="61"/>
      <c r="G137" s="61"/>
      <c r="H137" s="62"/>
    </row>
    <row r="138" spans="1:8" ht="15.75" x14ac:dyDescent="0.25">
      <c r="A138" s="44" t="str">
        <f>IF(ISBLANK(B138),"",VLOOKUP(B138,'разн. списки'!$W$3:$X$494,2,FALSE))</f>
        <v/>
      </c>
      <c r="B138" s="59"/>
      <c r="C138" s="43"/>
      <c r="D138" s="61"/>
      <c r="E138" s="61"/>
      <c r="F138" s="61"/>
      <c r="G138" s="61"/>
      <c r="H138" s="62"/>
    </row>
    <row r="139" spans="1:8" ht="15.75" x14ac:dyDescent="0.25">
      <c r="A139" s="44" t="str">
        <f>IF(ISBLANK(B139),"",VLOOKUP(B139,'разн. списки'!$W$3:$X$494,2,FALSE))</f>
        <v/>
      </c>
      <c r="B139" s="59"/>
      <c r="C139" s="43"/>
      <c r="D139" s="61"/>
      <c r="E139" s="61"/>
      <c r="F139" s="61"/>
      <c r="G139" s="61"/>
      <c r="H139" s="62"/>
    </row>
    <row r="140" spans="1:8" ht="15.75" x14ac:dyDescent="0.25">
      <c r="A140" s="44" t="str">
        <f>IF(ISBLANK(B140),"",VLOOKUP(B140,'разн. списки'!$W$3:$X$494,2,FALSE))</f>
        <v/>
      </c>
      <c r="B140" s="59"/>
      <c r="C140" s="43"/>
      <c r="D140" s="61"/>
      <c r="E140" s="61"/>
      <c r="F140" s="61"/>
      <c r="G140" s="61"/>
      <c r="H140" s="62"/>
    </row>
    <row r="141" spans="1:8" ht="15.75" x14ac:dyDescent="0.25">
      <c r="A141" s="44" t="str">
        <f>IF(ISBLANK(B141),"",VLOOKUP(B141,'разн. списки'!$W$3:$X$494,2,FALSE))</f>
        <v/>
      </c>
      <c r="B141" s="59"/>
      <c r="C141" s="43"/>
      <c r="D141" s="61"/>
      <c r="E141" s="61"/>
      <c r="F141" s="61"/>
      <c r="G141" s="61"/>
      <c r="H141" s="62"/>
    </row>
    <row r="142" spans="1:8" ht="15.75" x14ac:dyDescent="0.25">
      <c r="A142" s="44" t="str">
        <f>IF(ISBLANK(B142),"",VLOOKUP(B142,'разн. списки'!$W$3:$X$494,2,FALSE))</f>
        <v/>
      </c>
      <c r="B142" s="59"/>
      <c r="C142" s="43"/>
      <c r="D142" s="61"/>
      <c r="E142" s="61"/>
      <c r="F142" s="61"/>
      <c r="G142" s="61"/>
      <c r="H142" s="62"/>
    </row>
    <row r="143" spans="1:8" ht="15.75" x14ac:dyDescent="0.25">
      <c r="A143" s="44" t="str">
        <f>IF(ISBLANK(B143),"",VLOOKUP(B143,'разн. списки'!$W$3:$X$494,2,FALSE))</f>
        <v/>
      </c>
      <c r="B143" s="59"/>
      <c r="C143" s="43"/>
      <c r="D143" s="61"/>
      <c r="E143" s="61"/>
      <c r="F143" s="61"/>
      <c r="G143" s="61"/>
      <c r="H143" s="62"/>
    </row>
    <row r="144" spans="1:8" ht="15.75" x14ac:dyDescent="0.25">
      <c r="A144" s="44" t="str">
        <f>IF(ISBLANK(B144),"",VLOOKUP(B144,'разн. списки'!$W$3:$X$494,2,FALSE))</f>
        <v/>
      </c>
      <c r="B144" s="59"/>
      <c r="C144" s="43"/>
      <c r="D144" s="61"/>
      <c r="E144" s="61"/>
      <c r="F144" s="61"/>
      <c r="G144" s="61"/>
      <c r="H144" s="62"/>
    </row>
    <row r="145" spans="1:8" ht="15.75" x14ac:dyDescent="0.25">
      <c r="A145" s="44" t="str">
        <f>IF(ISBLANK(B145),"",VLOOKUP(B145,'разн. списки'!$W$3:$X$494,2,FALSE))</f>
        <v/>
      </c>
      <c r="B145" s="59"/>
      <c r="C145" s="43"/>
      <c r="D145" s="61"/>
      <c r="E145" s="61"/>
      <c r="F145" s="61"/>
      <c r="G145" s="61"/>
      <c r="H145" s="62"/>
    </row>
    <row r="146" spans="1:8" ht="15.75" x14ac:dyDescent="0.25">
      <c r="A146" s="44" t="str">
        <f>IF(ISBLANK(B146),"",VLOOKUP(B146,'разн. списки'!$W$3:$X$494,2,FALSE))</f>
        <v/>
      </c>
      <c r="B146" s="59"/>
      <c r="C146" s="43"/>
      <c r="D146" s="61"/>
      <c r="E146" s="61"/>
      <c r="F146" s="61"/>
      <c r="G146" s="61"/>
      <c r="H146" s="62"/>
    </row>
    <row r="147" spans="1:8" ht="15.75" x14ac:dyDescent="0.25">
      <c r="A147" s="44" t="str">
        <f>IF(ISBLANK(B147),"",VLOOKUP(B147,'разн. списки'!$W$3:$X$494,2,FALSE))</f>
        <v/>
      </c>
      <c r="B147" s="59"/>
      <c r="C147" s="43"/>
      <c r="D147" s="61"/>
      <c r="E147" s="61"/>
      <c r="F147" s="61"/>
      <c r="G147" s="61"/>
      <c r="H147" s="62"/>
    </row>
    <row r="148" spans="1:8" ht="15.75" x14ac:dyDescent="0.25">
      <c r="A148" s="44" t="str">
        <f>IF(ISBLANK(B148),"",VLOOKUP(B148,'разн. списки'!$W$3:$X$494,2,FALSE))</f>
        <v/>
      </c>
      <c r="B148" s="59"/>
      <c r="C148" s="43"/>
      <c r="D148" s="61"/>
      <c r="E148" s="61"/>
      <c r="F148" s="61"/>
      <c r="G148" s="61"/>
      <c r="H148" s="62"/>
    </row>
    <row r="149" spans="1:8" ht="15.75" x14ac:dyDescent="0.25">
      <c r="A149" s="44" t="str">
        <f>IF(ISBLANK(B149),"",VLOOKUP(B149,'разн. списки'!$W$3:$X$494,2,FALSE))</f>
        <v/>
      </c>
      <c r="B149" s="59"/>
      <c r="C149" s="43"/>
      <c r="D149" s="61"/>
      <c r="E149" s="61"/>
      <c r="F149" s="61"/>
      <c r="G149" s="61"/>
      <c r="H149" s="62"/>
    </row>
    <row r="150" spans="1:8" ht="15.75" x14ac:dyDescent="0.25">
      <c r="A150" s="44" t="str">
        <f>IF(ISBLANK(B150),"",VLOOKUP(B150,'разн. списки'!$W$3:$X$494,2,FALSE))</f>
        <v/>
      </c>
      <c r="B150" s="59"/>
      <c r="C150" s="43"/>
      <c r="D150" s="61"/>
      <c r="E150" s="61"/>
      <c r="F150" s="61"/>
      <c r="G150" s="61"/>
      <c r="H150" s="62"/>
    </row>
    <row r="151" spans="1:8" ht="15.75" x14ac:dyDescent="0.25">
      <c r="A151" s="44" t="str">
        <f>IF(ISBLANK(B151),"",VLOOKUP(B151,'разн. списки'!$W$3:$X$494,2,FALSE))</f>
        <v/>
      </c>
      <c r="B151" s="59"/>
      <c r="C151" s="43"/>
      <c r="D151" s="61"/>
      <c r="E151" s="61"/>
      <c r="F151" s="61"/>
      <c r="G151" s="61"/>
      <c r="H151" s="62"/>
    </row>
    <row r="152" spans="1:8" ht="15.75" x14ac:dyDescent="0.25">
      <c r="A152" s="44" t="str">
        <f>IF(ISBLANK(B152),"",VLOOKUP(B152,'разн. списки'!$W$3:$X$494,2,FALSE))</f>
        <v/>
      </c>
      <c r="B152" s="59"/>
      <c r="C152" s="43"/>
      <c r="D152" s="61"/>
      <c r="E152" s="61"/>
      <c r="F152" s="61"/>
      <c r="G152" s="61"/>
      <c r="H152" s="62"/>
    </row>
    <row r="153" spans="1:8" ht="15.75" x14ac:dyDescent="0.25">
      <c r="A153" s="44" t="str">
        <f>IF(ISBLANK(B153),"",VLOOKUP(B153,'разн. списки'!$W$3:$X$494,2,FALSE))</f>
        <v/>
      </c>
      <c r="B153" s="59"/>
      <c r="C153" s="43"/>
      <c r="D153" s="61"/>
      <c r="E153" s="61"/>
      <c r="F153" s="61"/>
      <c r="G153" s="61"/>
      <c r="H153" s="62"/>
    </row>
    <row r="154" spans="1:8" ht="15.75" x14ac:dyDescent="0.25">
      <c r="A154" s="44" t="str">
        <f>IF(ISBLANK(B154),"",VLOOKUP(B154,'разн. списки'!$W$3:$X$494,2,FALSE))</f>
        <v/>
      </c>
      <c r="B154" s="59"/>
      <c r="C154" s="43"/>
      <c r="D154" s="61"/>
      <c r="E154" s="61"/>
      <c r="F154" s="61"/>
      <c r="G154" s="61"/>
      <c r="H154" s="62"/>
    </row>
    <row r="155" spans="1:8" ht="15.75" x14ac:dyDescent="0.25">
      <c r="A155" s="44" t="str">
        <f>IF(ISBLANK(B155),"",VLOOKUP(B155,'разн. списки'!$W$3:$X$494,2,FALSE))</f>
        <v/>
      </c>
      <c r="B155" s="59"/>
      <c r="C155" s="43"/>
      <c r="D155" s="61"/>
      <c r="E155" s="61"/>
      <c r="F155" s="61"/>
      <c r="G155" s="61"/>
      <c r="H155" s="62"/>
    </row>
    <row r="156" spans="1:8" ht="15.75" x14ac:dyDescent="0.25">
      <c r="A156" s="44" t="str">
        <f>IF(ISBLANK(B156),"",VLOOKUP(B156,'разн. списки'!$W$3:$X$494,2,FALSE))</f>
        <v/>
      </c>
      <c r="B156" s="59"/>
      <c r="C156" s="43"/>
      <c r="D156" s="61"/>
      <c r="E156" s="61"/>
      <c r="F156" s="61"/>
      <c r="G156" s="61"/>
      <c r="H156" s="62"/>
    </row>
    <row r="157" spans="1:8" ht="15.75" x14ac:dyDescent="0.25">
      <c r="A157" s="44" t="str">
        <f>IF(ISBLANK(B157),"",VLOOKUP(B157,'разн. списки'!$W$3:$X$494,2,FALSE))</f>
        <v/>
      </c>
      <c r="B157" s="59"/>
      <c r="C157" s="43"/>
      <c r="D157" s="61"/>
      <c r="E157" s="61"/>
      <c r="F157" s="61"/>
      <c r="G157" s="61"/>
      <c r="H157" s="62"/>
    </row>
    <row r="158" spans="1:8" ht="15.75" x14ac:dyDescent="0.25">
      <c r="A158" s="44" t="str">
        <f>IF(ISBLANK(B158),"",VLOOKUP(B158,'разн. списки'!$W$3:$X$494,2,FALSE))</f>
        <v/>
      </c>
      <c r="B158" s="59"/>
      <c r="C158" s="43"/>
      <c r="D158" s="61"/>
      <c r="E158" s="61"/>
      <c r="F158" s="61"/>
      <c r="G158" s="61"/>
      <c r="H158" s="62"/>
    </row>
    <row r="159" spans="1:8" ht="15.75" x14ac:dyDescent="0.25">
      <c r="A159" s="44" t="str">
        <f>IF(ISBLANK(B159),"",VLOOKUP(B159,'разн. списки'!$W$3:$X$494,2,FALSE))</f>
        <v/>
      </c>
      <c r="B159" s="59"/>
      <c r="C159" s="43"/>
      <c r="D159" s="61"/>
      <c r="E159" s="61"/>
      <c r="F159" s="61"/>
      <c r="G159" s="61"/>
      <c r="H159" s="62"/>
    </row>
    <row r="160" spans="1:8" ht="15.75" x14ac:dyDescent="0.25">
      <c r="A160" s="44" t="str">
        <f>IF(ISBLANK(B160),"",VLOOKUP(B160,'разн. списки'!$W$3:$X$494,2,FALSE))</f>
        <v/>
      </c>
      <c r="B160" s="59"/>
      <c r="C160" s="43"/>
      <c r="D160" s="61"/>
      <c r="E160" s="61"/>
      <c r="F160" s="61"/>
      <c r="G160" s="61"/>
      <c r="H160" s="62"/>
    </row>
    <row r="161" spans="1:8" ht="15.75" x14ac:dyDescent="0.25">
      <c r="A161" s="44" t="str">
        <f>IF(ISBLANK(B161),"",VLOOKUP(B161,'разн. списки'!$W$3:$X$494,2,FALSE))</f>
        <v/>
      </c>
      <c r="B161" s="59"/>
      <c r="C161" s="43"/>
      <c r="D161" s="61"/>
      <c r="E161" s="61"/>
      <c r="F161" s="61"/>
      <c r="G161" s="61"/>
      <c r="H161" s="62"/>
    </row>
    <row r="162" spans="1:8" ht="15.75" x14ac:dyDescent="0.25">
      <c r="A162" s="44" t="str">
        <f>IF(ISBLANK(B162),"",VLOOKUP(B162,'разн. списки'!$W$3:$X$494,2,FALSE))</f>
        <v/>
      </c>
      <c r="B162" s="59"/>
      <c r="C162" s="43"/>
      <c r="D162" s="61"/>
      <c r="E162" s="61"/>
      <c r="F162" s="61"/>
      <c r="G162" s="61"/>
      <c r="H162" s="62"/>
    </row>
    <row r="163" spans="1:8" ht="15.75" x14ac:dyDescent="0.25">
      <c r="A163" s="44" t="str">
        <f>IF(ISBLANK(B163),"",VLOOKUP(B163,'разн. списки'!$W$3:$X$494,2,FALSE))</f>
        <v/>
      </c>
      <c r="B163" s="59"/>
      <c r="C163" s="43"/>
      <c r="D163" s="61"/>
      <c r="E163" s="61"/>
      <c r="F163" s="61"/>
      <c r="G163" s="61"/>
      <c r="H163" s="62"/>
    </row>
    <row r="164" spans="1:8" ht="15.75" x14ac:dyDescent="0.25">
      <c r="A164" s="44" t="str">
        <f>IF(ISBLANK(B164),"",VLOOKUP(B164,'разн. списки'!$W$3:$X$494,2,FALSE))</f>
        <v/>
      </c>
      <c r="B164" s="59"/>
      <c r="C164" s="43"/>
      <c r="D164" s="61"/>
      <c r="E164" s="61"/>
      <c r="F164" s="61"/>
      <c r="G164" s="61"/>
      <c r="H164" s="62"/>
    </row>
    <row r="165" spans="1:8" ht="15.75" x14ac:dyDescent="0.25">
      <c r="A165" s="44" t="str">
        <f>IF(ISBLANK(B165),"",VLOOKUP(B165,'разн. списки'!$W$3:$X$494,2,FALSE))</f>
        <v/>
      </c>
      <c r="B165" s="59"/>
      <c r="C165" s="43"/>
      <c r="D165" s="61"/>
      <c r="E165" s="61"/>
      <c r="F165" s="61"/>
      <c r="G165" s="61"/>
      <c r="H165" s="62"/>
    </row>
    <row r="166" spans="1:8" ht="15.75" x14ac:dyDescent="0.25">
      <c r="A166" s="44" t="str">
        <f>IF(ISBLANK(B166),"",VLOOKUP(B166,'разн. списки'!$W$3:$X$494,2,FALSE))</f>
        <v/>
      </c>
      <c r="B166" s="59"/>
      <c r="C166" s="43"/>
      <c r="D166" s="61"/>
      <c r="E166" s="61"/>
      <c r="F166" s="61"/>
      <c r="G166" s="61"/>
      <c r="H166" s="62"/>
    </row>
    <row r="167" spans="1:8" ht="15.75" x14ac:dyDescent="0.25">
      <c r="A167" s="44" t="str">
        <f>IF(ISBLANK(B167),"",VLOOKUP(B167,'разн. списки'!$W$3:$X$494,2,FALSE))</f>
        <v/>
      </c>
      <c r="B167" s="59"/>
      <c r="C167" s="43"/>
      <c r="D167" s="61"/>
      <c r="E167" s="61"/>
      <c r="F167" s="61"/>
      <c r="G167" s="61"/>
      <c r="H167" s="62"/>
    </row>
    <row r="168" spans="1:8" ht="15.75" x14ac:dyDescent="0.25">
      <c r="A168" s="44" t="str">
        <f>IF(ISBLANK(B168),"",VLOOKUP(B168,'разн. списки'!$W$3:$X$494,2,FALSE))</f>
        <v/>
      </c>
      <c r="B168" s="59"/>
      <c r="C168" s="43"/>
      <c r="D168" s="61"/>
      <c r="E168" s="61"/>
      <c r="F168" s="61"/>
      <c r="G168" s="61"/>
      <c r="H168" s="62"/>
    </row>
    <row r="169" spans="1:8" ht="15.75" x14ac:dyDescent="0.25">
      <c r="A169" s="44" t="str">
        <f>IF(ISBLANK(B169),"",VLOOKUP(B169,'разн. списки'!$W$3:$X$494,2,FALSE))</f>
        <v/>
      </c>
      <c r="B169" s="59"/>
      <c r="C169" s="43"/>
      <c r="D169" s="61"/>
      <c r="E169" s="61"/>
      <c r="F169" s="61"/>
      <c r="G169" s="61"/>
      <c r="H169" s="62"/>
    </row>
    <row r="170" spans="1:8" ht="15.75" x14ac:dyDescent="0.25">
      <c r="A170" s="44" t="str">
        <f>IF(ISBLANK(B170),"",VLOOKUP(B170,'разн. списки'!$W$3:$X$494,2,FALSE))</f>
        <v/>
      </c>
      <c r="B170" s="59"/>
      <c r="C170" s="43"/>
      <c r="D170" s="61"/>
      <c r="E170" s="61"/>
      <c r="F170" s="61"/>
      <c r="G170" s="61"/>
      <c r="H170" s="62"/>
    </row>
    <row r="171" spans="1:8" ht="15.75" x14ac:dyDescent="0.25">
      <c r="A171" s="44" t="str">
        <f>IF(ISBLANK(B171),"",VLOOKUP(B171,'разн. списки'!$W$3:$X$494,2,FALSE))</f>
        <v/>
      </c>
      <c r="B171" s="59"/>
      <c r="C171" s="43"/>
      <c r="D171" s="61"/>
      <c r="E171" s="61"/>
      <c r="F171" s="61"/>
      <c r="G171" s="61"/>
      <c r="H171" s="62"/>
    </row>
    <row r="172" spans="1:8" ht="15.75" x14ac:dyDescent="0.25">
      <c r="A172" s="44" t="str">
        <f>IF(ISBLANK(B172),"",VLOOKUP(B172,'разн. списки'!$W$3:$X$494,2,FALSE))</f>
        <v/>
      </c>
      <c r="B172" s="59"/>
      <c r="C172" s="43"/>
      <c r="D172" s="61"/>
      <c r="E172" s="61"/>
      <c r="F172" s="61"/>
      <c r="G172" s="61"/>
      <c r="H172" s="62"/>
    </row>
    <row r="173" spans="1:8" ht="15.75" x14ac:dyDescent="0.25">
      <c r="A173" s="44" t="str">
        <f>IF(ISBLANK(B173),"",VLOOKUP(B173,'разн. списки'!$W$3:$X$494,2,FALSE))</f>
        <v/>
      </c>
      <c r="B173" s="59"/>
      <c r="C173" s="43"/>
      <c r="D173" s="61"/>
      <c r="E173" s="61"/>
      <c r="F173" s="61"/>
      <c r="G173" s="61"/>
      <c r="H173" s="62"/>
    </row>
    <row r="174" spans="1:8" ht="15.75" x14ac:dyDescent="0.25">
      <c r="A174" s="44" t="str">
        <f>IF(ISBLANK(B174),"",VLOOKUP(B174,'разн. списки'!$W$3:$X$494,2,FALSE))</f>
        <v/>
      </c>
      <c r="B174" s="59"/>
      <c r="C174" s="43"/>
      <c r="D174" s="61"/>
      <c r="E174" s="61"/>
      <c r="F174" s="61"/>
      <c r="G174" s="61"/>
      <c r="H174" s="62"/>
    </row>
    <row r="175" spans="1:8" ht="15.75" x14ac:dyDescent="0.25">
      <c r="A175" s="44" t="str">
        <f>IF(ISBLANK(B175),"",VLOOKUP(B175,'разн. списки'!$W$3:$X$494,2,FALSE))</f>
        <v/>
      </c>
      <c r="B175" s="59"/>
      <c r="C175" s="43"/>
      <c r="D175" s="61"/>
      <c r="E175" s="61"/>
      <c r="F175" s="61"/>
      <c r="G175" s="61"/>
      <c r="H175" s="62"/>
    </row>
    <row r="176" spans="1:8" ht="15.75" x14ac:dyDescent="0.25">
      <c r="A176" s="44" t="str">
        <f>IF(ISBLANK(B176),"",VLOOKUP(B176,'разн. списки'!$W$3:$X$494,2,FALSE))</f>
        <v/>
      </c>
      <c r="B176" s="59"/>
      <c r="C176" s="43"/>
      <c r="D176" s="61"/>
      <c r="E176" s="61"/>
      <c r="F176" s="61"/>
      <c r="G176" s="61"/>
      <c r="H176" s="62"/>
    </row>
    <row r="177" spans="1:8" ht="15.75" x14ac:dyDescent="0.25">
      <c r="A177" s="44" t="str">
        <f>IF(ISBLANK(B177),"",VLOOKUP(B177,'разн. списки'!$W$3:$X$494,2,FALSE))</f>
        <v/>
      </c>
      <c r="B177" s="59"/>
      <c r="C177" s="43"/>
      <c r="D177" s="61"/>
      <c r="E177" s="61"/>
      <c r="F177" s="61"/>
      <c r="G177" s="61"/>
      <c r="H177" s="62"/>
    </row>
    <row r="178" spans="1:8" ht="15.75" x14ac:dyDescent="0.25">
      <c r="A178" s="44" t="str">
        <f>IF(ISBLANK(B178),"",VLOOKUP(B178,'разн. списки'!$W$3:$X$494,2,FALSE))</f>
        <v/>
      </c>
      <c r="B178" s="59"/>
      <c r="C178" s="43"/>
      <c r="D178" s="61"/>
      <c r="E178" s="61"/>
      <c r="F178" s="61"/>
      <c r="G178" s="61"/>
      <c r="H178" s="62"/>
    </row>
    <row r="179" spans="1:8" ht="15.75" x14ac:dyDescent="0.25">
      <c r="A179" s="44" t="str">
        <f>IF(ISBLANK(B179),"",VLOOKUP(B179,'разн. списки'!$W$3:$X$494,2,FALSE))</f>
        <v/>
      </c>
      <c r="B179" s="59"/>
      <c r="C179" s="43"/>
      <c r="D179" s="61"/>
      <c r="E179" s="61"/>
      <c r="F179" s="61"/>
      <c r="G179" s="61"/>
      <c r="H179" s="62"/>
    </row>
    <row r="180" spans="1:8" ht="15.75" x14ac:dyDescent="0.25">
      <c r="A180" s="44" t="str">
        <f>IF(ISBLANK(B180),"",VLOOKUP(B180,'разн. списки'!$W$3:$X$494,2,FALSE))</f>
        <v/>
      </c>
      <c r="B180" s="59"/>
      <c r="C180" s="43"/>
      <c r="D180" s="61"/>
      <c r="E180" s="61"/>
      <c r="F180" s="61"/>
      <c r="G180" s="61"/>
      <c r="H180" s="62"/>
    </row>
    <row r="181" spans="1:8" ht="15.75" x14ac:dyDescent="0.25">
      <c r="A181" s="44" t="str">
        <f>IF(ISBLANK(B181),"",VLOOKUP(B181,'разн. списки'!$W$3:$X$494,2,FALSE))</f>
        <v/>
      </c>
      <c r="B181" s="59"/>
      <c r="C181" s="43"/>
      <c r="D181" s="61"/>
      <c r="E181" s="61"/>
      <c r="F181" s="61"/>
      <c r="G181" s="61"/>
      <c r="H181" s="62"/>
    </row>
    <row r="182" spans="1:8" ht="15.75" x14ac:dyDescent="0.25">
      <c r="A182" s="44" t="str">
        <f>IF(ISBLANK(B182),"",VLOOKUP(B182,'разн. списки'!$W$3:$X$494,2,FALSE))</f>
        <v/>
      </c>
      <c r="B182" s="59"/>
      <c r="C182" s="43"/>
      <c r="D182" s="61"/>
      <c r="E182" s="61"/>
      <c r="F182" s="61"/>
      <c r="G182" s="61"/>
      <c r="H182" s="62"/>
    </row>
    <row r="183" spans="1:8" ht="15.75" x14ac:dyDescent="0.25">
      <c r="A183" s="44" t="str">
        <f>IF(ISBLANK(B183),"",VLOOKUP(B183,'разн. списки'!$W$3:$X$494,2,FALSE))</f>
        <v/>
      </c>
      <c r="B183" s="59"/>
      <c r="C183" s="43"/>
      <c r="D183" s="61"/>
      <c r="E183" s="61"/>
      <c r="F183" s="61"/>
      <c r="G183" s="61"/>
      <c r="H183" s="62"/>
    </row>
    <row r="184" spans="1:8" ht="15.75" x14ac:dyDescent="0.25">
      <c r="A184" s="44" t="str">
        <f>IF(ISBLANK(B184),"",VLOOKUP(B184,'разн. списки'!$W$3:$X$494,2,FALSE))</f>
        <v/>
      </c>
      <c r="B184" s="59"/>
      <c r="C184" s="43"/>
      <c r="D184" s="61"/>
      <c r="E184" s="61"/>
      <c r="F184" s="61"/>
      <c r="G184" s="61"/>
      <c r="H184" s="62"/>
    </row>
    <row r="185" spans="1:8" ht="15.75" x14ac:dyDescent="0.25">
      <c r="A185" s="44" t="str">
        <f>IF(ISBLANK(B185),"",VLOOKUP(B185,'разн. списки'!$W$3:$X$494,2,FALSE))</f>
        <v/>
      </c>
      <c r="B185" s="59"/>
      <c r="C185" s="43"/>
      <c r="D185" s="61"/>
      <c r="E185" s="61"/>
      <c r="F185" s="61"/>
      <c r="G185" s="61"/>
      <c r="H185" s="62"/>
    </row>
    <row r="186" spans="1:8" ht="15.75" x14ac:dyDescent="0.25">
      <c r="A186" s="44" t="str">
        <f>IF(ISBLANK(B186),"",VLOOKUP(B186,'разн. списки'!$W$3:$X$494,2,FALSE))</f>
        <v/>
      </c>
      <c r="B186" s="67"/>
      <c r="C186" s="68"/>
      <c r="D186" s="69"/>
      <c r="E186" s="69"/>
      <c r="F186" s="69"/>
      <c r="G186" s="69"/>
      <c r="H186" s="70"/>
    </row>
    <row r="187" spans="1:8" ht="15.75" x14ac:dyDescent="0.25">
      <c r="A187" s="44" t="str">
        <f>IF(ISBLANK(B187),"",VLOOKUP(B187,'разн. списки'!$W$3:$X$494,2,FALSE))</f>
        <v/>
      </c>
      <c r="B187" s="67"/>
      <c r="C187" s="68"/>
      <c r="D187" s="69"/>
      <c r="E187" s="69"/>
      <c r="F187" s="69"/>
      <c r="G187" s="69"/>
      <c r="H187" s="70"/>
    </row>
    <row r="188" spans="1:8" ht="15.75" x14ac:dyDescent="0.25">
      <c r="A188" s="44" t="str">
        <f>IF(ISBLANK(B188),"",VLOOKUP(B188,'разн. списки'!$W$3:$X$494,2,FALSE))</f>
        <v/>
      </c>
      <c r="B188" s="67"/>
      <c r="C188" s="68"/>
      <c r="D188" s="69"/>
      <c r="E188" s="69"/>
      <c r="F188" s="69"/>
      <c r="G188" s="69"/>
      <c r="H188" s="70"/>
    </row>
    <row r="189" spans="1:8" ht="15.75" x14ac:dyDescent="0.25">
      <c r="A189" s="44" t="str">
        <f>IF(ISBLANK(B189),"",VLOOKUP(B189,'разн. списки'!$W$3:$X$494,2,FALSE))</f>
        <v/>
      </c>
      <c r="B189" s="67"/>
      <c r="C189" s="68"/>
      <c r="D189" s="69"/>
      <c r="E189" s="69"/>
      <c r="F189" s="69"/>
      <c r="G189" s="69"/>
      <c r="H189" s="70"/>
    </row>
    <row r="190" spans="1:8" ht="15.75" x14ac:dyDescent="0.25">
      <c r="A190" s="44" t="str">
        <f>IF(ISBLANK(B190),"",VLOOKUP(B190,'разн. списки'!$W$3:$X$494,2,FALSE))</f>
        <v/>
      </c>
      <c r="B190" s="67"/>
      <c r="C190" s="68"/>
      <c r="D190" s="69"/>
      <c r="E190" s="69"/>
      <c r="F190" s="69"/>
      <c r="G190" s="69"/>
      <c r="H190" s="70"/>
    </row>
    <row r="191" spans="1:8" ht="15.75" x14ac:dyDescent="0.25">
      <c r="A191" s="44" t="str">
        <f>IF(ISBLANK(B191),"",VLOOKUP(B191,'разн. списки'!$W$3:$X$494,2,FALSE))</f>
        <v/>
      </c>
      <c r="B191" s="67"/>
      <c r="C191" s="68"/>
      <c r="D191" s="69"/>
      <c r="E191" s="69"/>
      <c r="F191" s="69"/>
      <c r="G191" s="69"/>
      <c r="H191" s="70"/>
    </row>
    <row r="192" spans="1:8" ht="15.75" x14ac:dyDescent="0.25">
      <c r="A192" s="44" t="str">
        <f>IF(ISBLANK(B192),"",VLOOKUP(B192,'разн. списки'!$W$3:$X$494,2,FALSE))</f>
        <v/>
      </c>
      <c r="B192" s="67"/>
      <c r="C192" s="68"/>
      <c r="D192" s="69"/>
      <c r="E192" s="69"/>
      <c r="F192" s="69"/>
      <c r="G192" s="69"/>
      <c r="H192" s="70"/>
    </row>
    <row r="193" spans="1:8" ht="15.75" x14ac:dyDescent="0.25">
      <c r="A193" s="44" t="str">
        <f>IF(ISBLANK(B193),"",VLOOKUP(B193,'разн. списки'!$W$3:$X$494,2,FALSE))</f>
        <v/>
      </c>
      <c r="B193" s="67"/>
      <c r="C193" s="68"/>
      <c r="D193" s="69"/>
      <c r="E193" s="69"/>
      <c r="F193" s="69"/>
      <c r="G193" s="69"/>
      <c r="H193" s="70"/>
    </row>
    <row r="194" spans="1:8" ht="15.75" x14ac:dyDescent="0.25">
      <c r="A194" s="44" t="str">
        <f>IF(ISBLANK(B194),"",VLOOKUP(B194,'разн. списки'!$W$3:$X$494,2,FALSE))</f>
        <v/>
      </c>
      <c r="B194" s="67"/>
      <c r="C194" s="68"/>
      <c r="D194" s="69"/>
      <c r="E194" s="69"/>
      <c r="F194" s="69"/>
      <c r="G194" s="69"/>
      <c r="H194" s="70"/>
    </row>
    <row r="195" spans="1:8" ht="15.75" x14ac:dyDescent="0.25">
      <c r="A195" s="44" t="str">
        <f>IF(ISBLANK(B195),"",VLOOKUP(B195,'разн. списки'!$W$3:$X$494,2,FALSE))</f>
        <v/>
      </c>
      <c r="B195" s="67"/>
      <c r="C195" s="68"/>
      <c r="D195" s="69"/>
      <c r="E195" s="69"/>
      <c r="F195" s="69"/>
      <c r="G195" s="69"/>
      <c r="H195" s="70"/>
    </row>
    <row r="196" spans="1:8" ht="15.75" x14ac:dyDescent="0.25">
      <c r="A196" s="44" t="str">
        <f>IF(ISBLANK(B196),"",VLOOKUP(B196,'разн. списки'!$W$3:$X$494,2,FALSE))</f>
        <v/>
      </c>
      <c r="B196" s="67"/>
      <c r="C196" s="68"/>
      <c r="D196" s="69"/>
      <c r="E196" s="69"/>
      <c r="F196" s="69"/>
      <c r="G196" s="69"/>
      <c r="H196" s="70"/>
    </row>
    <row r="197" spans="1:8" ht="15.75" x14ac:dyDescent="0.25">
      <c r="A197" s="44" t="str">
        <f>IF(ISBLANK(B197),"",VLOOKUP(B197,'разн. списки'!$W$3:$X$494,2,FALSE))</f>
        <v/>
      </c>
      <c r="B197" s="67"/>
      <c r="C197" s="68"/>
      <c r="D197" s="69"/>
      <c r="E197" s="69"/>
      <c r="F197" s="69"/>
      <c r="G197" s="69"/>
      <c r="H197" s="70"/>
    </row>
    <row r="198" spans="1:8" ht="15.75" x14ac:dyDescent="0.25">
      <c r="A198" s="44" t="str">
        <f>IF(ISBLANK(B198),"",VLOOKUP(B198,'разн. списки'!$W$3:$X$494,2,FALSE))</f>
        <v/>
      </c>
      <c r="B198" s="67"/>
      <c r="C198" s="68"/>
      <c r="D198" s="69"/>
      <c r="E198" s="69"/>
      <c r="F198" s="69"/>
      <c r="G198" s="69"/>
      <c r="H198" s="70"/>
    </row>
    <row r="199" spans="1:8" ht="15.75" x14ac:dyDescent="0.25">
      <c r="A199" s="44" t="str">
        <f>IF(ISBLANK(B199),"",VLOOKUP(B199,'разн. списки'!$W$3:$X$494,2,FALSE))</f>
        <v/>
      </c>
      <c r="B199" s="67"/>
      <c r="C199" s="68"/>
      <c r="D199" s="69"/>
      <c r="E199" s="69"/>
      <c r="F199" s="69"/>
      <c r="G199" s="69"/>
      <c r="H199" s="70"/>
    </row>
    <row r="200" spans="1:8" ht="15.75" x14ac:dyDescent="0.25">
      <c r="A200" s="44" t="str">
        <f>IF(ISBLANK(B200),"",VLOOKUP(B200,'разн. списки'!$W$3:$X$494,2,FALSE))</f>
        <v/>
      </c>
      <c r="B200" s="67"/>
      <c r="C200" s="68"/>
      <c r="D200" s="69"/>
      <c r="E200" s="69"/>
      <c r="F200" s="69"/>
      <c r="G200" s="69"/>
      <c r="H200" s="70"/>
    </row>
    <row r="201" spans="1:8" ht="15.75" x14ac:dyDescent="0.25">
      <c r="A201" s="44" t="str">
        <f>IF(ISBLANK(B201),"",VLOOKUP(B201,'разн. списки'!$W$3:$X$494,2,FALSE))</f>
        <v/>
      </c>
      <c r="B201" s="67"/>
      <c r="C201" s="68"/>
      <c r="D201" s="69"/>
      <c r="E201" s="69"/>
      <c r="F201" s="69"/>
      <c r="G201" s="69"/>
      <c r="H201" s="70"/>
    </row>
    <row r="202" spans="1:8" ht="15.75" x14ac:dyDescent="0.25">
      <c r="A202" s="44" t="str">
        <f>IF(ISBLANK(B202),"",VLOOKUP(B202,'разн. списки'!$W$3:$X$494,2,FALSE))</f>
        <v/>
      </c>
      <c r="B202" s="67"/>
      <c r="C202" s="68"/>
      <c r="D202" s="69"/>
      <c r="E202" s="69"/>
      <c r="F202" s="69"/>
      <c r="G202" s="69"/>
      <c r="H202" s="70"/>
    </row>
    <row r="203" spans="1:8" ht="16.5" thickBot="1" x14ac:dyDescent="0.3">
      <c r="A203" s="44" t="str">
        <f>IF(ISBLANK(B203),"",VLOOKUP(B203,'разн. списки'!$W$3:$X$494,2,FALSE))</f>
        <v/>
      </c>
      <c r="B203" s="71"/>
      <c r="C203" s="72"/>
      <c r="D203" s="73"/>
      <c r="E203" s="73"/>
      <c r="F203" s="73"/>
      <c r="G203" s="73"/>
      <c r="H203" s="74"/>
    </row>
    <row r="204" spans="1:8" x14ac:dyDescent="0.25">
      <c r="E204" s="44">
        <f>SUM(E17:E203)</f>
        <v>216</v>
      </c>
      <c r="F204" s="44">
        <f>SUM(F17:F203)</f>
        <v>78</v>
      </c>
      <c r="G204" s="44">
        <f>SUM(G17:G203)</f>
        <v>0</v>
      </c>
      <c r="H204" s="44">
        <f>SUM(H17:H203)</f>
        <v>40</v>
      </c>
    </row>
  </sheetData>
  <mergeCells count="7">
    <mergeCell ref="B1:H1"/>
    <mergeCell ref="B6:B7"/>
    <mergeCell ref="C6:H6"/>
    <mergeCell ref="B2:E2"/>
    <mergeCell ref="F2:H2"/>
    <mergeCell ref="B3:E3"/>
    <mergeCell ref="F3:H3"/>
  </mergeCells>
  <hyperlinks>
    <hyperlink ref="D22" r:id="rId1" display="https://base.garant.ru/70703154/"/>
    <hyperlink ref="D19" r:id="rId2" display="https://base.garant.ru/70733356/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'разн. списки'!$W$3:$W$494</xm:f>
          </x14:formula1>
          <xm:sqref>B17:B185</xm:sqref>
        </x14:dataValidation>
        <x14:dataValidation type="list" allowBlank="1" showInputMessage="1" showErrorMessage="1">
          <x14:formula1>
            <xm:f>'разн. списки'!$Z$3:$Z$91</xm:f>
          </x14:formula1>
          <xm:sqref>F2:H2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P21"/>
  <sheetViews>
    <sheetView topLeftCell="A7" zoomScale="85" zoomScaleNormal="85" workbookViewId="0">
      <selection activeCell="K18" sqref="K18"/>
    </sheetView>
  </sheetViews>
  <sheetFormatPr defaultRowHeight="15" x14ac:dyDescent="0.25"/>
  <cols>
    <col min="1" max="8" width="17" customWidth="1"/>
    <col min="9" max="9" width="44.85546875" customWidth="1"/>
    <col min="10" max="16" width="17" customWidth="1"/>
  </cols>
  <sheetData>
    <row r="2" spans="1:16" ht="16.5" thickBot="1" x14ac:dyDescent="0.3">
      <c r="A2" s="146" t="s">
        <v>1201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60" customHeight="1" x14ac:dyDescent="0.25">
      <c r="A3" s="148" t="s">
        <v>1203</v>
      </c>
      <c r="B3" s="150" t="s">
        <v>1204</v>
      </c>
      <c r="C3" s="150"/>
      <c r="D3" s="150"/>
      <c r="E3" s="150"/>
      <c r="F3" s="150" t="s">
        <v>1205</v>
      </c>
      <c r="G3" s="150"/>
      <c r="H3" s="150"/>
      <c r="I3" s="150"/>
      <c r="J3" s="150"/>
      <c r="K3" s="150"/>
      <c r="L3" s="148" t="s">
        <v>1206</v>
      </c>
      <c r="M3" s="148"/>
      <c r="N3" s="148"/>
      <c r="O3" s="148" t="s">
        <v>1207</v>
      </c>
      <c r="P3" s="151"/>
    </row>
    <row r="4" spans="1:16" ht="15.75" x14ac:dyDescent="0.25">
      <c r="A4" s="149"/>
      <c r="B4" s="149" t="s">
        <v>650</v>
      </c>
      <c r="C4" s="152" t="s">
        <v>625</v>
      </c>
      <c r="D4" s="152"/>
      <c r="E4" s="152"/>
      <c r="F4" s="149" t="s">
        <v>651</v>
      </c>
      <c r="G4" s="152" t="s">
        <v>625</v>
      </c>
      <c r="H4" s="152"/>
      <c r="I4" s="152"/>
      <c r="J4" s="152"/>
      <c r="K4" s="152"/>
      <c r="L4" s="152" t="s">
        <v>625</v>
      </c>
      <c r="M4" s="152"/>
      <c r="N4" s="152"/>
      <c r="O4" s="149" t="s">
        <v>626</v>
      </c>
      <c r="P4" s="153" t="s">
        <v>1231</v>
      </c>
    </row>
    <row r="5" spans="1:16" ht="94.5" x14ac:dyDescent="0.25">
      <c r="A5" s="149"/>
      <c r="B5" s="149"/>
      <c r="C5" s="100" t="s">
        <v>0</v>
      </c>
      <c r="D5" s="100" t="s">
        <v>1</v>
      </c>
      <c r="E5" s="100" t="s">
        <v>2</v>
      </c>
      <c r="F5" s="149"/>
      <c r="G5" s="100" t="s">
        <v>3</v>
      </c>
      <c r="H5" s="100" t="s">
        <v>4</v>
      </c>
      <c r="I5" s="100" t="s">
        <v>627</v>
      </c>
      <c r="J5" s="100" t="s">
        <v>6</v>
      </c>
      <c r="K5" s="100" t="s">
        <v>1232</v>
      </c>
      <c r="L5" s="100" t="s">
        <v>7</v>
      </c>
      <c r="M5" s="100" t="s">
        <v>8</v>
      </c>
      <c r="N5" s="100" t="s">
        <v>9</v>
      </c>
      <c r="O5" s="149"/>
      <c r="P5" s="153"/>
    </row>
    <row r="6" spans="1:16" ht="15.75" x14ac:dyDescent="0.25">
      <c r="A6" s="100">
        <v>2</v>
      </c>
      <c r="B6" s="101">
        <v>3</v>
      </c>
      <c r="C6" s="100">
        <v>4</v>
      </c>
      <c r="D6" s="100">
        <v>5</v>
      </c>
      <c r="E6" s="100">
        <v>6</v>
      </c>
      <c r="F6" s="100">
        <v>7</v>
      </c>
      <c r="G6" s="100">
        <v>8</v>
      </c>
      <c r="H6" s="100">
        <v>9</v>
      </c>
      <c r="I6" s="100">
        <v>10</v>
      </c>
      <c r="J6" s="100">
        <v>11</v>
      </c>
      <c r="K6" s="100">
        <v>12</v>
      </c>
      <c r="L6" s="100">
        <v>13</v>
      </c>
      <c r="M6" s="100">
        <v>14</v>
      </c>
      <c r="N6" s="100">
        <v>15</v>
      </c>
      <c r="O6" s="100">
        <v>16</v>
      </c>
      <c r="P6" s="102">
        <v>17</v>
      </c>
    </row>
    <row r="7" spans="1:16" ht="16.5" thickBot="1" x14ac:dyDescent="0.3">
      <c r="A7" s="87">
        <f>SUMIF('Таб 1.1-1.2'!$A$17:$A$203,"спец",'Таб 1.1-1.2'!$E$17:$E$203)</f>
        <v>216</v>
      </c>
      <c r="B7" s="87">
        <f>SUM(C7:E7)</f>
        <v>8</v>
      </c>
      <c r="C7" s="63">
        <v>3</v>
      </c>
      <c r="D7" s="63">
        <v>3</v>
      </c>
      <c r="E7" s="63">
        <v>2</v>
      </c>
      <c r="F7" s="87">
        <f>SUM(G7:J7)</f>
        <v>8</v>
      </c>
      <c r="G7" s="41">
        <v>7</v>
      </c>
      <c r="H7" s="41">
        <v>1</v>
      </c>
      <c r="I7" s="41">
        <v>0</v>
      </c>
      <c r="J7" s="41">
        <v>0</v>
      </c>
      <c r="K7" s="41">
        <v>0</v>
      </c>
      <c r="L7" s="41">
        <v>1</v>
      </c>
      <c r="M7" s="41">
        <v>2</v>
      </c>
      <c r="N7" s="41">
        <v>5</v>
      </c>
      <c r="O7" s="41">
        <v>0</v>
      </c>
      <c r="P7" s="42">
        <v>0</v>
      </c>
    </row>
    <row r="8" spans="1:16" ht="18.75" x14ac:dyDescent="0.25">
      <c r="A8" s="88"/>
      <c r="B8" s="88"/>
      <c r="C8" s="88"/>
      <c r="D8" s="88"/>
      <c r="E8" s="88"/>
      <c r="F8" s="88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6.5" thickBot="1" x14ac:dyDescent="0.3">
      <c r="A9" s="147" t="s">
        <v>1202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6" ht="56.25" customHeight="1" x14ac:dyDescent="0.25">
      <c r="A10" s="148" t="s">
        <v>1203</v>
      </c>
      <c r="B10" s="150" t="s">
        <v>1204</v>
      </c>
      <c r="C10" s="150"/>
      <c r="D10" s="150"/>
      <c r="E10" s="150"/>
      <c r="F10" s="150" t="s">
        <v>1205</v>
      </c>
      <c r="G10" s="150"/>
      <c r="H10" s="150"/>
      <c r="I10" s="150"/>
      <c r="J10" s="150"/>
      <c r="K10" s="150"/>
      <c r="L10" s="148" t="s">
        <v>1206</v>
      </c>
      <c r="M10" s="148"/>
      <c r="N10" s="148"/>
      <c r="O10" s="148" t="s">
        <v>1207</v>
      </c>
      <c r="P10" s="151"/>
    </row>
    <row r="11" spans="1:16" ht="15.75" x14ac:dyDescent="0.25">
      <c r="A11" s="149"/>
      <c r="B11" s="149" t="s">
        <v>650</v>
      </c>
      <c r="C11" s="152" t="s">
        <v>625</v>
      </c>
      <c r="D11" s="152"/>
      <c r="E11" s="152"/>
      <c r="F11" s="149" t="s">
        <v>651</v>
      </c>
      <c r="G11" s="152" t="s">
        <v>625</v>
      </c>
      <c r="H11" s="152"/>
      <c r="I11" s="152"/>
      <c r="J11" s="152"/>
      <c r="K11" s="152"/>
      <c r="L11" s="152" t="s">
        <v>625</v>
      </c>
      <c r="M11" s="152"/>
      <c r="N11" s="152"/>
      <c r="O11" s="149" t="s">
        <v>626</v>
      </c>
      <c r="P11" s="153" t="s">
        <v>1231</v>
      </c>
    </row>
    <row r="12" spans="1:16" ht="94.5" x14ac:dyDescent="0.25">
      <c r="A12" s="149"/>
      <c r="B12" s="149"/>
      <c r="C12" s="100" t="s">
        <v>0</v>
      </c>
      <c r="D12" s="100" t="s">
        <v>1</v>
      </c>
      <c r="E12" s="100" t="s">
        <v>2</v>
      </c>
      <c r="F12" s="149"/>
      <c r="G12" s="100" t="s">
        <v>3</v>
      </c>
      <c r="H12" s="100" t="s">
        <v>4</v>
      </c>
      <c r="I12" s="100" t="s">
        <v>5</v>
      </c>
      <c r="J12" s="100" t="s">
        <v>6</v>
      </c>
      <c r="K12" s="100" t="s">
        <v>1232</v>
      </c>
      <c r="L12" s="100" t="s">
        <v>7</v>
      </c>
      <c r="M12" s="100" t="s">
        <v>8</v>
      </c>
      <c r="N12" s="100" t="s">
        <v>9</v>
      </c>
      <c r="O12" s="149"/>
      <c r="P12" s="153"/>
    </row>
    <row r="13" spans="1:16" ht="15.75" x14ac:dyDescent="0.25">
      <c r="A13" s="100">
        <v>2</v>
      </c>
      <c r="B13" s="101">
        <v>3</v>
      </c>
      <c r="C13" s="100">
        <v>4</v>
      </c>
      <c r="D13" s="100">
        <v>5</v>
      </c>
      <c r="E13" s="100">
        <v>6</v>
      </c>
      <c r="F13" s="100">
        <v>7</v>
      </c>
      <c r="G13" s="100">
        <v>8</v>
      </c>
      <c r="H13" s="100">
        <v>9</v>
      </c>
      <c r="I13" s="100">
        <v>10</v>
      </c>
      <c r="J13" s="100">
        <v>11</v>
      </c>
      <c r="K13" s="100">
        <v>12</v>
      </c>
      <c r="L13" s="100">
        <v>13</v>
      </c>
      <c r="M13" s="100">
        <v>14</v>
      </c>
      <c r="N13" s="100">
        <v>15</v>
      </c>
      <c r="O13" s="100">
        <v>16</v>
      </c>
      <c r="P13" s="102">
        <v>17</v>
      </c>
    </row>
    <row r="14" spans="1:16" ht="16.5" thickBot="1" x14ac:dyDescent="0.3">
      <c r="A14" s="87">
        <f>SUMIF('Таб 1.1-1.2'!$A$17:$A$203,"проф",'Таб 1.1-1.2'!$E$17:$E$203)</f>
        <v>0</v>
      </c>
      <c r="B14" s="87">
        <f>SUM(C14:E14)</f>
        <v>8</v>
      </c>
      <c r="C14" s="63">
        <v>2</v>
      </c>
      <c r="D14" s="63">
        <v>4</v>
      </c>
      <c r="E14" s="63">
        <v>2</v>
      </c>
      <c r="F14" s="87">
        <f>SUM(G14:J14)</f>
        <v>8</v>
      </c>
      <c r="G14" s="41">
        <v>7</v>
      </c>
      <c r="H14" s="41">
        <v>1</v>
      </c>
      <c r="I14" s="41">
        <v>0</v>
      </c>
      <c r="J14" s="41">
        <v>0</v>
      </c>
      <c r="K14" s="41">
        <v>4</v>
      </c>
      <c r="L14" s="41">
        <v>1</v>
      </c>
      <c r="M14" s="41">
        <v>1</v>
      </c>
      <c r="N14" s="41">
        <v>2</v>
      </c>
      <c r="O14" s="41">
        <v>3</v>
      </c>
      <c r="P14" s="42">
        <v>3</v>
      </c>
    </row>
    <row r="15" spans="1:16" ht="15.75" thickBot="1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.75" x14ac:dyDescent="0.25">
      <c r="A16" s="154" t="s">
        <v>1233</v>
      </c>
      <c r="B16" s="155"/>
      <c r="C16" s="155"/>
      <c r="D16" s="155"/>
      <c r="E16" s="155"/>
      <c r="F16" s="155"/>
      <c r="G16" s="155"/>
      <c r="H16" s="155"/>
      <c r="I16" s="156"/>
      <c r="J16" s="44"/>
      <c r="K16" s="44"/>
      <c r="L16" s="44"/>
      <c r="M16" s="44"/>
      <c r="N16" s="44"/>
      <c r="O16" s="44"/>
      <c r="P16" s="44"/>
    </row>
    <row r="17" spans="1:16" ht="15" customHeight="1" x14ac:dyDescent="0.25">
      <c r="A17" s="157" t="s">
        <v>1208</v>
      </c>
      <c r="B17" s="158"/>
      <c r="C17" s="158" t="s">
        <v>628</v>
      </c>
      <c r="D17" s="158"/>
      <c r="E17" s="159" t="s">
        <v>629</v>
      </c>
      <c r="F17" s="160"/>
      <c r="G17" s="160"/>
      <c r="H17" s="161"/>
      <c r="I17" s="165" t="s">
        <v>630</v>
      </c>
      <c r="J17" s="44"/>
      <c r="K17" s="44"/>
      <c r="L17" s="44"/>
      <c r="M17" s="44"/>
      <c r="N17" s="44"/>
      <c r="O17" s="44"/>
      <c r="P17" s="44"/>
    </row>
    <row r="18" spans="1:16" ht="154.5" customHeight="1" x14ac:dyDescent="0.25">
      <c r="A18" s="157"/>
      <c r="B18" s="158"/>
      <c r="C18" s="158"/>
      <c r="D18" s="158"/>
      <c r="E18" s="162"/>
      <c r="F18" s="163"/>
      <c r="G18" s="163"/>
      <c r="H18" s="164"/>
      <c r="I18" s="165"/>
      <c r="J18" s="44"/>
      <c r="K18" s="44"/>
      <c r="L18" s="44"/>
      <c r="M18" s="44"/>
      <c r="N18" s="44"/>
      <c r="O18" s="44"/>
      <c r="P18" s="44"/>
    </row>
    <row r="19" spans="1:16" ht="47.25" x14ac:dyDescent="0.25">
      <c r="A19" s="122" t="s">
        <v>10</v>
      </c>
      <c r="B19" s="99" t="s">
        <v>11</v>
      </c>
      <c r="C19" s="99" t="s">
        <v>10</v>
      </c>
      <c r="D19" s="99" t="s">
        <v>11</v>
      </c>
      <c r="E19" s="99" t="s">
        <v>10</v>
      </c>
      <c r="F19" s="99" t="s">
        <v>12</v>
      </c>
      <c r="G19" s="99" t="s">
        <v>13</v>
      </c>
      <c r="H19" s="99" t="s">
        <v>12</v>
      </c>
      <c r="I19" s="165"/>
      <c r="J19" s="44"/>
      <c r="K19" s="44"/>
      <c r="L19" s="44"/>
      <c r="M19" s="44"/>
      <c r="N19" s="44"/>
      <c r="O19" s="44"/>
      <c r="P19" s="44"/>
    </row>
    <row r="20" spans="1:16" ht="15.75" x14ac:dyDescent="0.25">
      <c r="A20" s="122">
        <v>2</v>
      </c>
      <c r="B20" s="99">
        <v>3</v>
      </c>
      <c r="C20" s="99">
        <v>4</v>
      </c>
      <c r="D20" s="99">
        <v>5</v>
      </c>
      <c r="E20" s="99">
        <v>6</v>
      </c>
      <c r="F20" s="99">
        <v>7</v>
      </c>
      <c r="G20" s="99">
        <v>8</v>
      </c>
      <c r="H20" s="99">
        <v>9</v>
      </c>
      <c r="I20" s="89">
        <v>10</v>
      </c>
      <c r="J20" s="44"/>
      <c r="K20" s="44"/>
      <c r="L20" s="44"/>
      <c r="M20" s="44"/>
      <c r="N20" s="44"/>
      <c r="O20" s="44"/>
      <c r="P20" s="44"/>
    </row>
    <row r="21" spans="1:16" ht="16.5" thickBot="1" x14ac:dyDescent="0.3">
      <c r="A21" s="123">
        <v>221</v>
      </c>
      <c r="B21" s="85">
        <v>3</v>
      </c>
      <c r="C21" s="85">
        <v>216</v>
      </c>
      <c r="D21" s="85">
        <v>3</v>
      </c>
      <c r="E21" s="90">
        <v>216</v>
      </c>
      <c r="F21" s="85">
        <v>3</v>
      </c>
      <c r="G21" s="85">
        <v>14</v>
      </c>
      <c r="H21" s="85">
        <v>3</v>
      </c>
      <c r="I21" s="86">
        <v>21</v>
      </c>
      <c r="J21" s="44"/>
      <c r="K21" s="44"/>
      <c r="L21" s="44"/>
      <c r="M21" s="44"/>
      <c r="N21" s="44"/>
      <c r="O21" s="44"/>
      <c r="P21" s="44"/>
    </row>
  </sheetData>
  <mergeCells count="31">
    <mergeCell ref="A16:I16"/>
    <mergeCell ref="A17:B18"/>
    <mergeCell ref="C17:D18"/>
    <mergeCell ref="E17:H18"/>
    <mergeCell ref="I17:I19"/>
    <mergeCell ref="A9:P9"/>
    <mergeCell ref="O10:P10"/>
    <mergeCell ref="B11:B12"/>
    <mergeCell ref="C11:E11"/>
    <mergeCell ref="F11:F12"/>
    <mergeCell ref="G11:K11"/>
    <mergeCell ref="L11:N11"/>
    <mergeCell ref="O11:O12"/>
    <mergeCell ref="P11:P12"/>
    <mergeCell ref="A10:A12"/>
    <mergeCell ref="B10:E10"/>
    <mergeCell ref="F10:K10"/>
    <mergeCell ref="L10:N10"/>
    <mergeCell ref="A2:P2"/>
    <mergeCell ref="A3:A5"/>
    <mergeCell ref="B3:E3"/>
    <mergeCell ref="F3:K3"/>
    <mergeCell ref="L3:N3"/>
    <mergeCell ref="O3:P3"/>
    <mergeCell ref="B4:B5"/>
    <mergeCell ref="C4:E4"/>
    <mergeCell ref="F4:F5"/>
    <mergeCell ref="G4:K4"/>
    <mergeCell ref="L4:N4"/>
    <mergeCell ref="O4:O5"/>
    <mergeCell ref="P4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405"/>
  <sheetViews>
    <sheetView zoomScale="70" zoomScaleNormal="7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AC25" sqref="AC25"/>
    </sheetView>
  </sheetViews>
  <sheetFormatPr defaultRowHeight="15" x14ac:dyDescent="0.25"/>
  <cols>
    <col min="1" max="4" width="21.42578125" customWidth="1"/>
    <col min="5" max="5" width="21.42578125" style="21" customWidth="1"/>
    <col min="6" max="6" width="29.42578125" customWidth="1"/>
    <col min="7" max="7" width="36" customWidth="1"/>
    <col min="8" max="8" width="45.85546875" customWidth="1"/>
    <col min="9" max="28" width="9.5703125" customWidth="1"/>
    <col min="29" max="30" width="21.42578125" customWidth="1"/>
  </cols>
  <sheetData>
    <row r="1" spans="1:30" x14ac:dyDescent="0.25">
      <c r="A1" s="166" t="s">
        <v>1209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</row>
    <row r="2" spans="1:30" ht="15" customHeight="1" x14ac:dyDescent="0.25">
      <c r="A2" s="167" t="s">
        <v>587</v>
      </c>
      <c r="B2" s="167" t="s">
        <v>588</v>
      </c>
      <c r="C2" s="167" t="s">
        <v>580</v>
      </c>
      <c r="D2" s="167" t="s">
        <v>581</v>
      </c>
      <c r="E2" s="168" t="s">
        <v>1214</v>
      </c>
      <c r="F2" s="167" t="s">
        <v>569</v>
      </c>
      <c r="G2" s="167"/>
      <c r="H2" s="167"/>
      <c r="I2" s="169" t="s">
        <v>595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1"/>
      <c r="AC2" s="167" t="s">
        <v>575</v>
      </c>
      <c r="AD2" s="167" t="s">
        <v>576</v>
      </c>
    </row>
    <row r="3" spans="1:30" x14ac:dyDescent="0.25">
      <c r="A3" s="167"/>
      <c r="B3" s="167"/>
      <c r="C3" s="167"/>
      <c r="D3" s="167"/>
      <c r="E3" s="168"/>
      <c r="F3" s="167"/>
      <c r="G3" s="167"/>
      <c r="H3" s="167"/>
      <c r="I3" s="167" t="s">
        <v>596</v>
      </c>
      <c r="J3" s="167"/>
      <c r="K3" s="167"/>
      <c r="L3" s="167"/>
      <c r="M3" s="167" t="s">
        <v>597</v>
      </c>
      <c r="N3" s="167"/>
      <c r="O3" s="167"/>
      <c r="P3" s="167"/>
      <c r="Q3" s="169" t="s">
        <v>1210</v>
      </c>
      <c r="R3" s="170"/>
      <c r="S3" s="170"/>
      <c r="T3" s="171"/>
      <c r="U3" s="169" t="s">
        <v>1239</v>
      </c>
      <c r="V3" s="170"/>
      <c r="W3" s="170"/>
      <c r="X3" s="171"/>
      <c r="Y3" s="169" t="s">
        <v>1212</v>
      </c>
      <c r="Z3" s="170"/>
      <c r="AA3" s="170"/>
      <c r="AB3" s="171"/>
      <c r="AC3" s="167"/>
      <c r="AD3" s="167"/>
    </row>
    <row r="4" spans="1:30" ht="124.5" customHeight="1" x14ac:dyDescent="0.25">
      <c r="A4" s="167"/>
      <c r="B4" s="167"/>
      <c r="C4" s="167"/>
      <c r="D4" s="167"/>
      <c r="E4" s="168"/>
      <c r="F4" s="2" t="s">
        <v>589</v>
      </c>
      <c r="G4" s="2" t="s">
        <v>590</v>
      </c>
      <c r="H4" s="2" t="s">
        <v>591</v>
      </c>
      <c r="I4" s="2" t="s">
        <v>24</v>
      </c>
      <c r="J4" s="2" t="s">
        <v>25</v>
      </c>
      <c r="K4" s="2" t="s">
        <v>26</v>
      </c>
      <c r="L4" s="2" t="s">
        <v>27</v>
      </c>
      <c r="M4" s="2" t="s">
        <v>24</v>
      </c>
      <c r="N4" s="2" t="s">
        <v>25</v>
      </c>
      <c r="O4" s="2" t="s">
        <v>26</v>
      </c>
      <c r="P4" s="2" t="s">
        <v>27</v>
      </c>
      <c r="Q4" s="103" t="s">
        <v>24</v>
      </c>
      <c r="R4" s="103" t="s">
        <v>25</v>
      </c>
      <c r="S4" s="103" t="s">
        <v>26</v>
      </c>
      <c r="T4" s="103" t="s">
        <v>27</v>
      </c>
      <c r="U4" s="103" t="s">
        <v>24</v>
      </c>
      <c r="V4" s="103" t="s">
        <v>25</v>
      </c>
      <c r="W4" s="103" t="s">
        <v>26</v>
      </c>
      <c r="X4" s="103" t="s">
        <v>27</v>
      </c>
      <c r="Y4" s="103" t="s">
        <v>24</v>
      </c>
      <c r="Z4" s="103" t="s">
        <v>25</v>
      </c>
      <c r="AA4" s="103" t="s">
        <v>26</v>
      </c>
      <c r="AB4" s="103" t="s">
        <v>27</v>
      </c>
      <c r="AC4" s="167"/>
      <c r="AD4" s="167"/>
    </row>
    <row r="5" spans="1:30" x14ac:dyDescent="0.25">
      <c r="A5" s="3">
        <v>1</v>
      </c>
      <c r="B5" s="9">
        <v>2</v>
      </c>
      <c r="C5" s="3">
        <v>3</v>
      </c>
      <c r="D5" s="104">
        <v>4</v>
      </c>
      <c r="E5" s="3">
        <v>5</v>
      </c>
      <c r="F5" s="104">
        <v>6</v>
      </c>
      <c r="G5" s="3">
        <v>7</v>
      </c>
      <c r="H5" s="104">
        <v>8</v>
      </c>
      <c r="I5" s="3">
        <v>9</v>
      </c>
      <c r="J5" s="104">
        <v>10</v>
      </c>
      <c r="K5" s="3">
        <v>11</v>
      </c>
      <c r="L5" s="104">
        <v>12</v>
      </c>
      <c r="M5" s="3">
        <v>13</v>
      </c>
      <c r="N5" s="104">
        <v>14</v>
      </c>
      <c r="O5" s="3">
        <v>15</v>
      </c>
      <c r="P5" s="104">
        <v>16</v>
      </c>
      <c r="Q5" s="3">
        <v>17</v>
      </c>
      <c r="R5" s="104">
        <v>18</v>
      </c>
      <c r="S5" s="3">
        <v>19</v>
      </c>
      <c r="T5" s="104">
        <v>20</v>
      </c>
      <c r="U5" s="3">
        <v>21</v>
      </c>
      <c r="V5" s="104">
        <v>22</v>
      </c>
      <c r="W5" s="3">
        <v>23</v>
      </c>
      <c r="X5" s="104">
        <v>24</v>
      </c>
      <c r="Y5" s="3">
        <v>25</v>
      </c>
      <c r="Z5" s="104">
        <v>26</v>
      </c>
      <c r="AA5" s="3">
        <v>27</v>
      </c>
      <c r="AB5" s="104">
        <v>28</v>
      </c>
      <c r="AC5" s="3">
        <v>29</v>
      </c>
      <c r="AD5" s="104">
        <v>30</v>
      </c>
    </row>
    <row r="6" spans="1:30" ht="105" x14ac:dyDescent="0.25">
      <c r="A6" s="3" t="s">
        <v>587</v>
      </c>
      <c r="B6" s="4" t="s">
        <v>598</v>
      </c>
      <c r="C6" s="4" t="s">
        <v>599</v>
      </c>
      <c r="D6" s="4" t="s">
        <v>600</v>
      </c>
      <c r="E6" s="19" t="s">
        <v>601</v>
      </c>
      <c r="F6" s="103" t="s">
        <v>589</v>
      </c>
      <c r="G6" s="103" t="s">
        <v>590</v>
      </c>
      <c r="H6" s="103" t="s">
        <v>1234</v>
      </c>
      <c r="I6" s="9" t="s">
        <v>602</v>
      </c>
      <c r="J6" s="8" t="s">
        <v>603</v>
      </c>
      <c r="K6" s="8" t="s">
        <v>604</v>
      </c>
      <c r="L6" s="8" t="s">
        <v>605</v>
      </c>
      <c r="M6" s="8" t="s">
        <v>606</v>
      </c>
      <c r="N6" s="8" t="s">
        <v>607</v>
      </c>
      <c r="O6" s="8" t="s">
        <v>608</v>
      </c>
      <c r="P6" s="8" t="s">
        <v>609</v>
      </c>
      <c r="Q6" s="103" t="s">
        <v>1235</v>
      </c>
      <c r="R6" s="103" t="s">
        <v>1236</v>
      </c>
      <c r="S6" s="103" t="s">
        <v>1237</v>
      </c>
      <c r="T6" s="103" t="s">
        <v>1238</v>
      </c>
      <c r="U6" s="103" t="s">
        <v>1240</v>
      </c>
      <c r="V6" s="103" t="s">
        <v>1241</v>
      </c>
      <c r="W6" s="103" t="s">
        <v>1242</v>
      </c>
      <c r="X6" s="103" t="s">
        <v>1243</v>
      </c>
      <c r="Y6" s="103" t="s">
        <v>1244</v>
      </c>
      <c r="Z6" s="103" t="s">
        <v>1245</v>
      </c>
      <c r="AA6" s="103" t="s">
        <v>1246</v>
      </c>
      <c r="AB6" s="103" t="s">
        <v>1247</v>
      </c>
      <c r="AC6" s="4" t="s">
        <v>575</v>
      </c>
      <c r="AD6" s="4" t="s">
        <v>576</v>
      </c>
    </row>
    <row r="7" spans="1:30" x14ac:dyDescent="0.25">
      <c r="A7" s="22" t="s">
        <v>34</v>
      </c>
      <c r="B7" s="1" t="str">
        <f>IF(ISBLANK(A7),"",VLOOKUP(A7,'разн. списки'!$I$3:$J$222,2,FALSE))</f>
        <v>05.00.00 НАУКИ О ЗЕМЛЕ</v>
      </c>
      <c r="C7" s="23" t="s">
        <v>570</v>
      </c>
      <c r="D7" s="23" t="s">
        <v>578</v>
      </c>
      <c r="E7" s="20">
        <f>SUM(F7:H7)</f>
        <v>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</row>
    <row r="8" spans="1:30" x14ac:dyDescent="0.25">
      <c r="A8" s="22"/>
      <c r="B8" s="1" t="str">
        <f>IF(ISBLANK(A8),"",VLOOKUP(A8,'разн. списки'!$I$3:$J$222,2,FALSE))</f>
        <v/>
      </c>
      <c r="C8" s="23"/>
      <c r="D8" s="23"/>
      <c r="E8" s="20">
        <f>SUM(F8:H8)</f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x14ac:dyDescent="0.25">
      <c r="A9" s="22"/>
      <c r="B9" s="1" t="str">
        <f>IF(ISBLANK(A9),"",VLOOKUP(A9,'разн. списки'!$I$3:$J$222,2,FALSE))</f>
        <v/>
      </c>
      <c r="C9" s="23"/>
      <c r="D9" s="23"/>
      <c r="E9" s="20">
        <f t="shared" ref="E9:E71" si="0">SUM(F9:H9)</f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 x14ac:dyDescent="0.25">
      <c r="A10" s="22"/>
      <c r="B10" s="1" t="str">
        <f>IF(ISBLANK(A10),"",VLOOKUP(A10,'разн. списки'!$I$3:$J$222,2,FALSE))</f>
        <v/>
      </c>
      <c r="C10" s="23"/>
      <c r="D10" s="23"/>
      <c r="E10" s="20">
        <f t="shared" si="0"/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 x14ac:dyDescent="0.25">
      <c r="A11" s="22"/>
      <c r="B11" s="1" t="str">
        <f>IF(ISBLANK(A11),"",VLOOKUP(A11,'разн. списки'!$I$3:$J$222,2,FALSE))</f>
        <v/>
      </c>
      <c r="C11" s="23"/>
      <c r="D11" s="23"/>
      <c r="E11" s="20">
        <f t="shared" si="0"/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x14ac:dyDescent="0.25">
      <c r="A12" s="22"/>
      <c r="B12" s="1" t="str">
        <f>IF(ISBLANK(A12),"",VLOOKUP(A12,'разн. списки'!$I$3:$J$222,2,FALSE))</f>
        <v/>
      </c>
      <c r="C12" s="23"/>
      <c r="D12" s="23"/>
      <c r="E12" s="20">
        <f t="shared" si="0"/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x14ac:dyDescent="0.25">
      <c r="A13" s="22"/>
      <c r="B13" s="1" t="str">
        <f>IF(ISBLANK(A13),"",VLOOKUP(A13,'разн. списки'!$I$3:$J$222,2,FALSE))</f>
        <v/>
      </c>
      <c r="C13" s="23"/>
      <c r="D13" s="23"/>
      <c r="E13" s="20">
        <f t="shared" si="0"/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x14ac:dyDescent="0.25">
      <c r="A14" s="22"/>
      <c r="B14" s="1" t="str">
        <f>IF(ISBLANK(A14),"",VLOOKUP(A14,'разн. списки'!$I$3:$J$222,2,FALSE))</f>
        <v/>
      </c>
      <c r="C14" s="23"/>
      <c r="D14" s="23"/>
      <c r="E14" s="20">
        <f t="shared" si="0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1:30" x14ac:dyDescent="0.25">
      <c r="A15" s="22"/>
      <c r="B15" s="1" t="str">
        <f>IF(ISBLANK(A15),"",VLOOKUP(A15,'разн. списки'!$I$3:$J$222,2,FALSE))</f>
        <v/>
      </c>
      <c r="C15" s="23"/>
      <c r="D15" s="23"/>
      <c r="E15" s="20">
        <f t="shared" si="0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</row>
    <row r="16" spans="1:30" x14ac:dyDescent="0.25">
      <c r="A16" s="22"/>
      <c r="B16" s="1" t="str">
        <f>IF(ISBLANK(A16),"",VLOOKUP(A16,'разн. списки'!$I$3:$J$222,2,FALSE))</f>
        <v/>
      </c>
      <c r="C16" s="23"/>
      <c r="D16" s="23"/>
      <c r="E16" s="20">
        <f t="shared" si="0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1:30" x14ac:dyDescent="0.25">
      <c r="A17" s="22"/>
      <c r="B17" s="1" t="str">
        <f>IF(ISBLANK(A17),"",VLOOKUP(A17,'разн. списки'!$I$3:$J$222,2,FALSE))</f>
        <v/>
      </c>
      <c r="C17" s="23"/>
      <c r="D17" s="23"/>
      <c r="E17" s="20">
        <f t="shared" si="0"/>
        <v>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x14ac:dyDescent="0.25">
      <c r="A18" s="22"/>
      <c r="B18" s="1" t="str">
        <f>IF(ISBLANK(A18),"",VLOOKUP(A18,'разн. списки'!$I$3:$J$222,2,FALSE))</f>
        <v/>
      </c>
      <c r="C18" s="23"/>
      <c r="D18" s="23"/>
      <c r="E18" s="20">
        <f t="shared" si="0"/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</row>
    <row r="19" spans="1:30" x14ac:dyDescent="0.25">
      <c r="A19" s="22"/>
      <c r="B19" s="1" t="str">
        <f>IF(ISBLANK(A19),"",VLOOKUP(A19,'разн. списки'!$I$3:$J$222,2,FALSE))</f>
        <v/>
      </c>
      <c r="C19" s="23"/>
      <c r="D19" s="23"/>
      <c r="E19" s="20">
        <f t="shared" si="0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</row>
    <row r="20" spans="1:30" x14ac:dyDescent="0.25">
      <c r="A20" s="22"/>
      <c r="B20" s="1" t="str">
        <f>IF(ISBLANK(A20),"",VLOOKUP(A20,'разн. списки'!$I$3:$J$222,2,FALSE))</f>
        <v/>
      </c>
      <c r="C20" s="23"/>
      <c r="D20" s="23"/>
      <c r="E20" s="20">
        <f t="shared" si="0"/>
        <v>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</row>
    <row r="21" spans="1:30" x14ac:dyDescent="0.25">
      <c r="A21" s="22"/>
      <c r="B21" s="1" t="str">
        <f>IF(ISBLANK(A21),"",VLOOKUP(A21,'разн. списки'!$I$3:$J$222,2,FALSE))</f>
        <v/>
      </c>
      <c r="C21" s="23"/>
      <c r="D21" s="23"/>
      <c r="E21" s="20">
        <f t="shared" si="0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</row>
    <row r="22" spans="1:30" x14ac:dyDescent="0.25">
      <c r="A22" s="22"/>
      <c r="B22" s="1" t="str">
        <f>IF(ISBLANK(A22),"",VLOOKUP(A22,'разн. списки'!$I$3:$J$222,2,FALSE))</f>
        <v/>
      </c>
      <c r="C22" s="23"/>
      <c r="D22" s="23"/>
      <c r="E22" s="20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</row>
    <row r="23" spans="1:30" x14ac:dyDescent="0.25">
      <c r="A23" s="22"/>
      <c r="B23" s="1" t="str">
        <f>IF(ISBLANK(A23),"",VLOOKUP(A23,'разн. списки'!$I$3:$J$222,2,FALSE))</f>
        <v/>
      </c>
      <c r="C23" s="23"/>
      <c r="D23" s="23"/>
      <c r="E23" s="20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x14ac:dyDescent="0.25">
      <c r="A24" s="22"/>
      <c r="B24" s="1" t="str">
        <f>IF(ISBLANK(A24),"",VLOOKUP(A24,'разн. списки'!$I$3:$J$222,2,FALSE))</f>
        <v/>
      </c>
      <c r="C24" s="23"/>
      <c r="D24" s="23"/>
      <c r="E24" s="20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</row>
    <row r="25" spans="1:30" x14ac:dyDescent="0.25">
      <c r="A25" s="22"/>
      <c r="B25" s="1" t="str">
        <f>IF(ISBLANK(A25),"",VLOOKUP(A25,'разн. списки'!$I$3:$J$222,2,FALSE))</f>
        <v/>
      </c>
      <c r="C25" s="23"/>
      <c r="D25" s="23"/>
      <c r="E25" s="20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</row>
    <row r="26" spans="1:30" x14ac:dyDescent="0.25">
      <c r="A26" s="22"/>
      <c r="B26" s="1" t="str">
        <f>IF(ISBLANK(A26),"",VLOOKUP(A26,'разн. списки'!$I$3:$J$222,2,FALSE))</f>
        <v/>
      </c>
      <c r="C26" s="23"/>
      <c r="D26" s="23"/>
      <c r="E26" s="20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</row>
    <row r="27" spans="1:30" x14ac:dyDescent="0.25">
      <c r="A27" s="22"/>
      <c r="B27" s="1" t="str">
        <f>IF(ISBLANK(A27),"",VLOOKUP(A27,'разн. списки'!$I$3:$J$222,2,FALSE))</f>
        <v/>
      </c>
      <c r="C27" s="23"/>
      <c r="D27" s="23"/>
      <c r="E27" s="20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30" x14ac:dyDescent="0.25">
      <c r="A28" s="22"/>
      <c r="B28" s="1" t="str">
        <f>IF(ISBLANK(A28),"",VLOOKUP(A28,'разн. списки'!$I$3:$J$222,2,FALSE))</f>
        <v/>
      </c>
      <c r="C28" s="23"/>
      <c r="D28" s="23"/>
      <c r="E28" s="20">
        <f t="shared" si="0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x14ac:dyDescent="0.25">
      <c r="A29" s="22"/>
      <c r="B29" s="1" t="str">
        <f>IF(ISBLANK(A29),"",VLOOKUP(A29,'разн. списки'!$I$3:$J$222,2,FALSE))</f>
        <v/>
      </c>
      <c r="C29" s="23"/>
      <c r="D29" s="23"/>
      <c r="E29" s="20">
        <f t="shared" si="0"/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</row>
    <row r="30" spans="1:30" x14ac:dyDescent="0.25">
      <c r="A30" s="22"/>
      <c r="B30" s="1" t="str">
        <f>IF(ISBLANK(A30),"",VLOOKUP(A30,'разн. списки'!$I$3:$J$222,2,FALSE))</f>
        <v/>
      </c>
      <c r="C30" s="23"/>
      <c r="D30" s="23"/>
      <c r="E30" s="20">
        <f t="shared" si="0"/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</row>
    <row r="31" spans="1:30" x14ac:dyDescent="0.25">
      <c r="A31" s="22"/>
      <c r="B31" s="1" t="str">
        <f>IF(ISBLANK(A31),"",VLOOKUP(A31,'разн. списки'!$I$3:$J$222,2,FALSE))</f>
        <v/>
      </c>
      <c r="C31" s="23"/>
      <c r="D31" s="23"/>
      <c r="E31" s="20">
        <f t="shared" si="0"/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</row>
    <row r="32" spans="1:30" x14ac:dyDescent="0.25">
      <c r="A32" s="22"/>
      <c r="B32" s="1" t="str">
        <f>IF(ISBLANK(A32),"",VLOOKUP(A32,'разн. списки'!$I$3:$J$222,2,FALSE))</f>
        <v/>
      </c>
      <c r="C32" s="23"/>
      <c r="D32" s="23"/>
      <c r="E32" s="20">
        <f t="shared" si="0"/>
        <v>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/>
    </row>
    <row r="33" spans="1:30" x14ac:dyDescent="0.25">
      <c r="A33" s="22"/>
      <c r="B33" s="1" t="str">
        <f>IF(ISBLANK(A33),"",VLOOKUP(A33,'разн. списки'!$I$3:$J$222,2,FALSE))</f>
        <v/>
      </c>
      <c r="C33" s="23"/>
      <c r="D33" s="23"/>
      <c r="E33" s="20">
        <f t="shared" si="0"/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</row>
    <row r="34" spans="1:30" x14ac:dyDescent="0.25">
      <c r="A34" s="22"/>
      <c r="B34" s="1" t="str">
        <f>IF(ISBLANK(A34),"",VLOOKUP(A34,'разн. списки'!$I$3:$J$222,2,FALSE))</f>
        <v/>
      </c>
      <c r="C34" s="23"/>
      <c r="D34" s="23"/>
      <c r="E34" s="20">
        <f t="shared" si="0"/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</row>
    <row r="35" spans="1:30" x14ac:dyDescent="0.25">
      <c r="A35" s="22"/>
      <c r="B35" s="1" t="str">
        <f>IF(ISBLANK(A35),"",VLOOKUP(A35,'разн. списки'!$I$3:$J$222,2,FALSE))</f>
        <v/>
      </c>
      <c r="C35" s="23"/>
      <c r="D35" s="23"/>
      <c r="E35" s="20">
        <f t="shared" si="0"/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/>
    </row>
    <row r="36" spans="1:30" x14ac:dyDescent="0.25">
      <c r="A36" s="22"/>
      <c r="B36" s="1" t="str">
        <f>IF(ISBLANK(A36),"",VLOOKUP(A36,'разн. списки'!$I$3:$J$222,2,FALSE))</f>
        <v/>
      </c>
      <c r="C36" s="23"/>
      <c r="D36" s="23"/>
      <c r="E36" s="20">
        <f t="shared" si="0"/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</row>
    <row r="37" spans="1:30" x14ac:dyDescent="0.25">
      <c r="A37" s="22"/>
      <c r="B37" s="1" t="str">
        <f>IF(ISBLANK(A37),"",VLOOKUP(A37,'разн. списки'!$I$3:$J$222,2,FALSE))</f>
        <v/>
      </c>
      <c r="C37" s="23"/>
      <c r="D37" s="23"/>
      <c r="E37" s="20">
        <f t="shared" si="0"/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</row>
    <row r="38" spans="1:30" x14ac:dyDescent="0.25">
      <c r="A38" s="22"/>
      <c r="B38" s="1" t="str">
        <f>IF(ISBLANK(A38),"",VLOOKUP(A38,'разн. списки'!$I$3:$J$222,2,FALSE))</f>
        <v/>
      </c>
      <c r="C38" s="23"/>
      <c r="D38" s="23"/>
      <c r="E38" s="20">
        <f t="shared" si="0"/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</row>
    <row r="39" spans="1:30" x14ac:dyDescent="0.25">
      <c r="A39" s="22"/>
      <c r="B39" s="1" t="str">
        <f>IF(ISBLANK(A39),"",VLOOKUP(A39,'разн. списки'!$I$3:$J$222,2,FALSE))</f>
        <v/>
      </c>
      <c r="C39" s="23"/>
      <c r="D39" s="23"/>
      <c r="E39" s="20">
        <f t="shared" si="0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</row>
    <row r="40" spans="1:30" x14ac:dyDescent="0.25">
      <c r="A40" s="22"/>
      <c r="B40" s="1" t="str">
        <f>IF(ISBLANK(A40),"",VLOOKUP(A40,'разн. списки'!$I$3:$J$222,2,FALSE))</f>
        <v/>
      </c>
      <c r="C40" s="23"/>
      <c r="D40" s="23"/>
      <c r="E40" s="20">
        <f t="shared" si="0"/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4"/>
    </row>
    <row r="41" spans="1:30" x14ac:dyDescent="0.25">
      <c r="A41" s="22"/>
      <c r="B41" s="1" t="str">
        <f>IF(ISBLANK(A41),"",VLOOKUP(A41,'разн. списки'!$I$3:$J$222,2,FALSE))</f>
        <v/>
      </c>
      <c r="C41" s="23"/>
      <c r="D41" s="23"/>
      <c r="E41" s="20">
        <f t="shared" si="0"/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0" x14ac:dyDescent="0.25">
      <c r="A42" s="22"/>
      <c r="B42" s="1" t="str">
        <f>IF(ISBLANK(A42),"",VLOOKUP(A42,'разн. списки'!$I$3:$J$222,2,FALSE))</f>
        <v/>
      </c>
      <c r="C42" s="23"/>
      <c r="D42" s="23"/>
      <c r="E42" s="20">
        <f t="shared" si="0"/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4"/>
    </row>
    <row r="43" spans="1:30" x14ac:dyDescent="0.25">
      <c r="A43" s="22"/>
      <c r="B43" s="1" t="str">
        <f>IF(ISBLANK(A43),"",VLOOKUP(A43,'разн. списки'!$I$3:$J$222,2,FALSE))</f>
        <v/>
      </c>
      <c r="C43" s="23"/>
      <c r="D43" s="23"/>
      <c r="E43" s="20">
        <f t="shared" si="0"/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/>
    </row>
    <row r="44" spans="1:30" x14ac:dyDescent="0.25">
      <c r="A44" s="22"/>
      <c r="B44" s="1" t="str">
        <f>IF(ISBLANK(A44),"",VLOOKUP(A44,'разн. списки'!$I$3:$J$222,2,FALSE))</f>
        <v/>
      </c>
      <c r="C44" s="23"/>
      <c r="D44" s="23"/>
      <c r="E44" s="20">
        <f t="shared" si="0"/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/>
    </row>
    <row r="45" spans="1:30" x14ac:dyDescent="0.25">
      <c r="A45" s="22"/>
      <c r="B45" s="1" t="str">
        <f>IF(ISBLANK(A45),"",VLOOKUP(A45,'разн. списки'!$I$3:$J$222,2,FALSE))</f>
        <v/>
      </c>
      <c r="C45" s="23"/>
      <c r="D45" s="23"/>
      <c r="E45" s="20">
        <f t="shared" si="0"/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4"/>
    </row>
    <row r="46" spans="1:30" x14ac:dyDescent="0.25">
      <c r="A46" s="22"/>
      <c r="B46" s="1" t="str">
        <f>IF(ISBLANK(A46),"",VLOOKUP(A46,'разн. списки'!$I$3:$J$222,2,FALSE))</f>
        <v/>
      </c>
      <c r="C46" s="23"/>
      <c r="D46" s="23"/>
      <c r="E46" s="20">
        <f t="shared" si="0"/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/>
    </row>
    <row r="47" spans="1:30" x14ac:dyDescent="0.25">
      <c r="A47" s="22"/>
      <c r="B47" s="1" t="str">
        <f>IF(ISBLANK(A47),"",VLOOKUP(A47,'разн. списки'!$I$3:$J$222,2,FALSE))</f>
        <v/>
      </c>
      <c r="C47" s="23"/>
      <c r="D47" s="23"/>
      <c r="E47" s="20">
        <f t="shared" si="0"/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</row>
    <row r="48" spans="1:30" x14ac:dyDescent="0.25">
      <c r="A48" s="22"/>
      <c r="B48" s="1" t="str">
        <f>IF(ISBLANK(A48),"",VLOOKUP(A48,'разн. списки'!$I$3:$J$222,2,FALSE))</f>
        <v/>
      </c>
      <c r="C48" s="23"/>
      <c r="D48" s="23"/>
      <c r="E48" s="20">
        <f t="shared" si="0"/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</row>
    <row r="49" spans="1:30" x14ac:dyDescent="0.25">
      <c r="A49" s="22"/>
      <c r="B49" s="1" t="str">
        <f>IF(ISBLANK(A49),"",VLOOKUP(A49,'разн. списки'!$I$3:$J$222,2,FALSE))</f>
        <v/>
      </c>
      <c r="C49" s="23"/>
      <c r="D49" s="23"/>
      <c r="E49" s="20">
        <f t="shared" si="0"/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/>
    </row>
    <row r="50" spans="1:30" x14ac:dyDescent="0.25">
      <c r="A50" s="22"/>
      <c r="B50" s="1" t="str">
        <f>IF(ISBLANK(A50),"",VLOOKUP(A50,'разн. списки'!$I$3:$J$222,2,FALSE))</f>
        <v/>
      </c>
      <c r="C50" s="23"/>
      <c r="D50" s="23"/>
      <c r="E50" s="20">
        <f t="shared" si="0"/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/>
    </row>
    <row r="51" spans="1:30" x14ac:dyDescent="0.25">
      <c r="A51" s="22"/>
      <c r="B51" s="1" t="str">
        <f>IF(ISBLANK(A51),"",VLOOKUP(A51,'разн. списки'!$I$3:$J$222,2,FALSE))</f>
        <v/>
      </c>
      <c r="C51" s="23"/>
      <c r="D51" s="23"/>
      <c r="E51" s="20">
        <f t="shared" si="0"/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4"/>
    </row>
    <row r="52" spans="1:30" x14ac:dyDescent="0.25">
      <c r="A52" s="22"/>
      <c r="B52" s="1" t="str">
        <f>IF(ISBLANK(A52),"",VLOOKUP(A52,'разн. списки'!$I$3:$J$222,2,FALSE))</f>
        <v/>
      </c>
      <c r="C52" s="23"/>
      <c r="D52" s="23"/>
      <c r="E52" s="20">
        <f t="shared" si="0"/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4"/>
    </row>
    <row r="53" spans="1:30" x14ac:dyDescent="0.25">
      <c r="A53" s="22"/>
      <c r="B53" s="1" t="str">
        <f>IF(ISBLANK(A53),"",VLOOKUP(A53,'разн. списки'!$I$3:$J$222,2,FALSE))</f>
        <v/>
      </c>
      <c r="C53" s="23"/>
      <c r="D53" s="23"/>
      <c r="E53" s="20">
        <f t="shared" si="0"/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</row>
    <row r="54" spans="1:30" x14ac:dyDescent="0.25">
      <c r="A54" s="22"/>
      <c r="B54" s="1" t="str">
        <f>IF(ISBLANK(A54),"",VLOOKUP(A54,'разн. списки'!$I$3:$J$222,2,FALSE))</f>
        <v/>
      </c>
      <c r="C54" s="23"/>
      <c r="D54" s="23"/>
      <c r="E54" s="20">
        <f t="shared" si="0"/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4"/>
    </row>
    <row r="55" spans="1:30" x14ac:dyDescent="0.25">
      <c r="A55" s="22"/>
      <c r="B55" s="1" t="str">
        <f>IF(ISBLANK(A55),"",VLOOKUP(A55,'разн. списки'!$I$3:$J$222,2,FALSE))</f>
        <v/>
      </c>
      <c r="C55" s="23"/>
      <c r="D55" s="23"/>
      <c r="E55" s="20">
        <f t="shared" si="0"/>
        <v>0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4"/>
    </row>
    <row r="56" spans="1:30" x14ac:dyDescent="0.25">
      <c r="A56" s="22"/>
      <c r="B56" s="1" t="str">
        <f>IF(ISBLANK(A56),"",VLOOKUP(A56,'разн. списки'!$I$3:$J$222,2,FALSE))</f>
        <v/>
      </c>
      <c r="C56" s="23"/>
      <c r="D56" s="23"/>
      <c r="E56" s="20">
        <f t="shared" si="0"/>
        <v>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4"/>
    </row>
    <row r="57" spans="1:30" x14ac:dyDescent="0.25">
      <c r="A57" s="22"/>
      <c r="B57" s="1" t="str">
        <f>IF(ISBLANK(A57),"",VLOOKUP(A57,'разн. списки'!$I$3:$J$222,2,FALSE))</f>
        <v/>
      </c>
      <c r="C57" s="23"/>
      <c r="D57" s="23"/>
      <c r="E57" s="20">
        <f t="shared" si="0"/>
        <v>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4"/>
    </row>
    <row r="58" spans="1:30" x14ac:dyDescent="0.25">
      <c r="A58" s="22"/>
      <c r="B58" s="1" t="str">
        <f>IF(ISBLANK(A58),"",VLOOKUP(A58,'разн. списки'!$I$3:$J$222,2,FALSE))</f>
        <v/>
      </c>
      <c r="C58" s="23"/>
      <c r="D58" s="23"/>
      <c r="E58" s="20">
        <f t="shared" si="0"/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/>
    </row>
    <row r="59" spans="1:30" x14ac:dyDescent="0.25">
      <c r="A59" s="22"/>
      <c r="B59" s="1" t="str">
        <f>IF(ISBLANK(A59),"",VLOOKUP(A59,'разн. списки'!$I$3:$J$222,2,FALSE))</f>
        <v/>
      </c>
      <c r="C59" s="23"/>
      <c r="D59" s="23"/>
      <c r="E59" s="20">
        <f t="shared" si="0"/>
        <v>0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/>
    </row>
    <row r="60" spans="1:30" x14ac:dyDescent="0.25">
      <c r="A60" s="22"/>
      <c r="B60" s="1" t="str">
        <f>IF(ISBLANK(A60),"",VLOOKUP(A60,'разн. списки'!$I$3:$J$222,2,FALSE))</f>
        <v/>
      </c>
      <c r="C60" s="23"/>
      <c r="D60" s="23"/>
      <c r="E60" s="20">
        <f t="shared" si="0"/>
        <v>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4"/>
    </row>
    <row r="61" spans="1:30" x14ac:dyDescent="0.25">
      <c r="A61" s="22"/>
      <c r="B61" s="1" t="str">
        <f>IF(ISBLANK(A61),"",VLOOKUP(A61,'разн. списки'!$I$3:$J$222,2,FALSE))</f>
        <v/>
      </c>
      <c r="C61" s="23"/>
      <c r="D61" s="23"/>
      <c r="E61" s="20">
        <f t="shared" si="0"/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4"/>
    </row>
    <row r="62" spans="1:30" x14ac:dyDescent="0.25">
      <c r="A62" s="22"/>
      <c r="B62" s="1" t="str">
        <f>IF(ISBLANK(A62),"",VLOOKUP(A62,'разн. списки'!$I$3:$J$222,2,FALSE))</f>
        <v/>
      </c>
      <c r="C62" s="23"/>
      <c r="D62" s="23"/>
      <c r="E62" s="20">
        <f t="shared" si="0"/>
        <v>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4"/>
    </row>
    <row r="63" spans="1:30" x14ac:dyDescent="0.25">
      <c r="A63" s="22"/>
      <c r="B63" s="1" t="str">
        <f>IF(ISBLANK(A63),"",VLOOKUP(A63,'разн. списки'!$I$3:$J$222,2,FALSE))</f>
        <v/>
      </c>
      <c r="C63" s="23"/>
      <c r="D63" s="23"/>
      <c r="E63" s="20">
        <f t="shared" si="0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4"/>
    </row>
    <row r="64" spans="1:30" x14ac:dyDescent="0.25">
      <c r="A64" s="22"/>
      <c r="B64" s="1" t="str">
        <f>IF(ISBLANK(A64),"",VLOOKUP(A64,'разн. списки'!$I$3:$J$222,2,FALSE))</f>
        <v/>
      </c>
      <c r="C64" s="23"/>
      <c r="D64" s="23"/>
      <c r="E64" s="20">
        <f t="shared" si="0"/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4"/>
    </row>
    <row r="65" spans="1:30" x14ac:dyDescent="0.25">
      <c r="A65" s="22"/>
      <c r="B65" s="1" t="str">
        <f>IF(ISBLANK(A65),"",VLOOKUP(A65,'разн. списки'!$I$3:$J$222,2,FALSE))</f>
        <v/>
      </c>
      <c r="C65" s="23"/>
      <c r="D65" s="23"/>
      <c r="E65" s="20">
        <f t="shared" si="0"/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x14ac:dyDescent="0.25">
      <c r="A66" s="22"/>
      <c r="B66" s="1" t="str">
        <f>IF(ISBLANK(A66),"",VLOOKUP(A66,'разн. списки'!$I$3:$J$222,2,FALSE))</f>
        <v/>
      </c>
      <c r="C66" s="23"/>
      <c r="D66" s="23"/>
      <c r="E66" s="20">
        <f t="shared" si="0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4"/>
    </row>
    <row r="67" spans="1:30" x14ac:dyDescent="0.25">
      <c r="A67" s="22"/>
      <c r="B67" s="1" t="str">
        <f>IF(ISBLANK(A67),"",VLOOKUP(A67,'разн. списки'!$I$3:$J$222,2,FALSE))</f>
        <v/>
      </c>
      <c r="C67" s="23"/>
      <c r="D67" s="23"/>
      <c r="E67" s="20">
        <f t="shared" si="0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</row>
    <row r="68" spans="1:30" x14ac:dyDescent="0.25">
      <c r="A68" s="22"/>
      <c r="B68" s="1" t="str">
        <f>IF(ISBLANK(A68),"",VLOOKUP(A68,'разн. списки'!$I$3:$J$222,2,FALSE))</f>
        <v/>
      </c>
      <c r="C68" s="23"/>
      <c r="D68" s="23"/>
      <c r="E68" s="20">
        <f t="shared" si="0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</row>
    <row r="69" spans="1:30" x14ac:dyDescent="0.25">
      <c r="A69" s="22"/>
      <c r="B69" s="1" t="str">
        <f>IF(ISBLANK(A69),"",VLOOKUP(A69,'разн. списки'!$I$3:$J$222,2,FALSE))</f>
        <v/>
      </c>
      <c r="C69" s="23"/>
      <c r="D69" s="23"/>
      <c r="E69" s="20">
        <f t="shared" si="0"/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</row>
    <row r="70" spans="1:30" x14ac:dyDescent="0.25">
      <c r="A70" s="22"/>
      <c r="B70" s="1" t="str">
        <f>IF(ISBLANK(A70),"",VLOOKUP(A70,'разн. списки'!$I$3:$J$222,2,FALSE))</f>
        <v/>
      </c>
      <c r="C70" s="23"/>
      <c r="D70" s="23"/>
      <c r="E70" s="20">
        <f t="shared" si="0"/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</row>
    <row r="71" spans="1:30" x14ac:dyDescent="0.25">
      <c r="A71" s="22"/>
      <c r="B71" s="1" t="str">
        <f>IF(ISBLANK(A71),"",VLOOKUP(A71,'разн. списки'!$I$3:$J$222,2,FALSE))</f>
        <v/>
      </c>
      <c r="C71" s="23"/>
      <c r="D71" s="23"/>
      <c r="E71" s="20">
        <f t="shared" si="0"/>
        <v>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</row>
    <row r="72" spans="1:30" x14ac:dyDescent="0.25">
      <c r="A72" s="22"/>
      <c r="B72" s="1" t="str">
        <f>IF(ISBLANK(A72),"",VLOOKUP(A72,'разн. списки'!$I$3:$J$222,2,FALSE))</f>
        <v/>
      </c>
      <c r="C72" s="23"/>
      <c r="D72" s="23"/>
      <c r="E72" s="20">
        <f t="shared" ref="E72:E135" si="1">SUM(F72:H72)</f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</row>
    <row r="73" spans="1:30" x14ac:dyDescent="0.25">
      <c r="A73" s="22"/>
      <c r="B73" s="1" t="str">
        <f>IF(ISBLANK(A73),"",VLOOKUP(A73,'разн. списки'!$I$3:$J$222,2,FALSE))</f>
        <v/>
      </c>
      <c r="C73" s="23"/>
      <c r="D73" s="23"/>
      <c r="E73" s="20">
        <f t="shared" si="1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</row>
    <row r="74" spans="1:30" x14ac:dyDescent="0.25">
      <c r="A74" s="22"/>
      <c r="B74" s="1" t="str">
        <f>IF(ISBLANK(A74),"",VLOOKUP(A74,'разн. списки'!$I$3:$J$222,2,FALSE))</f>
        <v/>
      </c>
      <c r="C74" s="23"/>
      <c r="D74" s="23"/>
      <c r="E74" s="20">
        <f t="shared" si="1"/>
        <v>0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/>
    </row>
    <row r="75" spans="1:30" x14ac:dyDescent="0.25">
      <c r="A75" s="22"/>
      <c r="B75" s="1" t="str">
        <f>IF(ISBLANK(A75),"",VLOOKUP(A75,'разн. списки'!$I$3:$J$222,2,FALSE))</f>
        <v/>
      </c>
      <c r="C75" s="23"/>
      <c r="D75" s="23"/>
      <c r="E75" s="20">
        <f t="shared" si="1"/>
        <v>0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4"/>
    </row>
    <row r="76" spans="1:30" x14ac:dyDescent="0.25">
      <c r="A76" s="22"/>
      <c r="B76" s="1" t="str">
        <f>IF(ISBLANK(A76),"",VLOOKUP(A76,'разн. списки'!$I$3:$J$222,2,FALSE))</f>
        <v/>
      </c>
      <c r="C76" s="23"/>
      <c r="D76" s="23"/>
      <c r="E76" s="20">
        <f t="shared" si="1"/>
        <v>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4"/>
    </row>
    <row r="77" spans="1:30" x14ac:dyDescent="0.25">
      <c r="A77" s="22"/>
      <c r="B77" s="1" t="str">
        <f>IF(ISBLANK(A77),"",VLOOKUP(A77,'разн. списки'!$I$3:$J$222,2,FALSE))</f>
        <v/>
      </c>
      <c r="C77" s="23"/>
      <c r="D77" s="23"/>
      <c r="E77" s="20">
        <f t="shared" si="1"/>
        <v>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x14ac:dyDescent="0.25">
      <c r="A78" s="22"/>
      <c r="B78" s="1" t="str">
        <f>IF(ISBLANK(A78),"",VLOOKUP(A78,'разн. списки'!$I$3:$J$222,2,FALSE))</f>
        <v/>
      </c>
      <c r="C78" s="23"/>
      <c r="D78" s="23"/>
      <c r="E78" s="20">
        <f t="shared" si="1"/>
        <v>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</row>
    <row r="79" spans="1:30" x14ac:dyDescent="0.25">
      <c r="A79" s="22"/>
      <c r="B79" s="1" t="str">
        <f>IF(ISBLANK(A79),"",VLOOKUP(A79,'разн. списки'!$I$3:$J$222,2,FALSE))</f>
        <v/>
      </c>
      <c r="C79" s="23"/>
      <c r="D79" s="23"/>
      <c r="E79" s="20">
        <f t="shared" si="1"/>
        <v>0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4"/>
    </row>
    <row r="80" spans="1:30" x14ac:dyDescent="0.25">
      <c r="A80" s="22"/>
      <c r="B80" s="1" t="str">
        <f>IF(ISBLANK(A80),"",VLOOKUP(A80,'разн. списки'!$I$3:$J$222,2,FALSE))</f>
        <v/>
      </c>
      <c r="C80" s="23"/>
      <c r="D80" s="23"/>
      <c r="E80" s="20">
        <f t="shared" si="1"/>
        <v>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4"/>
    </row>
    <row r="81" spans="1:30" x14ac:dyDescent="0.25">
      <c r="A81" s="22"/>
      <c r="B81" s="1" t="str">
        <f>IF(ISBLANK(A81),"",VLOOKUP(A81,'разн. списки'!$I$3:$J$222,2,FALSE))</f>
        <v/>
      </c>
      <c r="C81" s="23"/>
      <c r="D81" s="23"/>
      <c r="E81" s="20">
        <f t="shared" si="1"/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</row>
    <row r="82" spans="1:30" x14ac:dyDescent="0.25">
      <c r="A82" s="22"/>
      <c r="B82" s="1" t="str">
        <f>IF(ISBLANK(A82),"",VLOOKUP(A82,'разн. списки'!$I$3:$J$222,2,FALSE))</f>
        <v/>
      </c>
      <c r="C82" s="23"/>
      <c r="D82" s="23"/>
      <c r="E82" s="20">
        <f t="shared" si="1"/>
        <v>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</row>
    <row r="83" spans="1:30" x14ac:dyDescent="0.25">
      <c r="A83" s="22"/>
      <c r="B83" s="1" t="str">
        <f>IF(ISBLANK(A83),"",VLOOKUP(A83,'разн. списки'!$I$3:$J$222,2,FALSE))</f>
        <v/>
      </c>
      <c r="C83" s="23"/>
      <c r="D83" s="23"/>
      <c r="E83" s="20">
        <f t="shared" si="1"/>
        <v>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4"/>
    </row>
    <row r="84" spans="1:30" x14ac:dyDescent="0.25">
      <c r="A84" s="22"/>
      <c r="B84" s="1" t="str">
        <f>IF(ISBLANK(A84),"",VLOOKUP(A84,'разн. списки'!$I$3:$J$222,2,FALSE))</f>
        <v/>
      </c>
      <c r="C84" s="23"/>
      <c r="D84" s="23"/>
      <c r="E84" s="20">
        <f t="shared" si="1"/>
        <v>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</row>
    <row r="85" spans="1:30" x14ac:dyDescent="0.25">
      <c r="A85" s="22"/>
      <c r="B85" s="1" t="str">
        <f>IF(ISBLANK(A85),"",VLOOKUP(A85,'разн. списки'!$I$3:$J$222,2,FALSE))</f>
        <v/>
      </c>
      <c r="C85" s="23"/>
      <c r="D85" s="23"/>
      <c r="E85" s="20">
        <f t="shared" si="1"/>
        <v>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</row>
    <row r="86" spans="1:30" x14ac:dyDescent="0.25">
      <c r="A86" s="22"/>
      <c r="B86" s="1" t="str">
        <f>IF(ISBLANK(A86),"",VLOOKUP(A86,'разн. списки'!$I$3:$J$222,2,FALSE))</f>
        <v/>
      </c>
      <c r="C86" s="23"/>
      <c r="D86" s="23"/>
      <c r="E86" s="20">
        <f t="shared" si="1"/>
        <v>0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</row>
    <row r="87" spans="1:30" x14ac:dyDescent="0.25">
      <c r="A87" s="22"/>
      <c r="B87" s="1" t="str">
        <f>IF(ISBLANK(A87),"",VLOOKUP(A87,'разн. списки'!$I$3:$J$222,2,FALSE))</f>
        <v/>
      </c>
      <c r="C87" s="23"/>
      <c r="D87" s="23"/>
      <c r="E87" s="20">
        <f t="shared" si="1"/>
        <v>0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</row>
    <row r="88" spans="1:30" x14ac:dyDescent="0.25">
      <c r="A88" s="22"/>
      <c r="B88" s="1" t="str">
        <f>IF(ISBLANK(A88),"",VLOOKUP(A88,'разн. списки'!$I$3:$J$222,2,FALSE))</f>
        <v/>
      </c>
      <c r="C88" s="23"/>
      <c r="D88" s="23"/>
      <c r="E88" s="20">
        <f t="shared" si="1"/>
        <v>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4"/>
    </row>
    <row r="89" spans="1:30" x14ac:dyDescent="0.25">
      <c r="A89" s="22"/>
      <c r="B89" s="1" t="str">
        <f>IF(ISBLANK(A89),"",VLOOKUP(A89,'разн. списки'!$I$3:$J$222,2,FALSE))</f>
        <v/>
      </c>
      <c r="C89" s="23"/>
      <c r="D89" s="23"/>
      <c r="E89" s="20">
        <f t="shared" si="1"/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4"/>
    </row>
    <row r="90" spans="1:30" x14ac:dyDescent="0.25">
      <c r="A90" s="22"/>
      <c r="B90" s="1" t="str">
        <f>IF(ISBLANK(A90),"",VLOOKUP(A90,'разн. списки'!$I$3:$J$222,2,FALSE))</f>
        <v/>
      </c>
      <c r="C90" s="23"/>
      <c r="D90" s="23"/>
      <c r="E90" s="20">
        <f t="shared" si="1"/>
        <v>0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</row>
    <row r="91" spans="1:30" x14ac:dyDescent="0.25">
      <c r="A91" s="22"/>
      <c r="B91" s="1" t="str">
        <f>IF(ISBLANK(A91),"",VLOOKUP(A91,'разн. списки'!$I$3:$J$222,2,FALSE))</f>
        <v/>
      </c>
      <c r="C91" s="23"/>
      <c r="D91" s="23"/>
      <c r="E91" s="20">
        <f t="shared" si="1"/>
        <v>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</row>
    <row r="92" spans="1:30" x14ac:dyDescent="0.25">
      <c r="A92" s="22"/>
      <c r="B92" s="1" t="str">
        <f>IF(ISBLANK(A92),"",VLOOKUP(A92,'разн. списки'!$I$3:$J$222,2,FALSE))</f>
        <v/>
      </c>
      <c r="C92" s="23"/>
      <c r="D92" s="23"/>
      <c r="E92" s="20">
        <f t="shared" si="1"/>
        <v>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4"/>
    </row>
    <row r="93" spans="1:30" x14ac:dyDescent="0.25">
      <c r="A93" s="22"/>
      <c r="B93" s="1" t="str">
        <f>IF(ISBLANK(A93),"",VLOOKUP(A93,'разн. списки'!$I$3:$J$222,2,FALSE))</f>
        <v/>
      </c>
      <c r="C93" s="23"/>
      <c r="D93" s="23"/>
      <c r="E93" s="20">
        <f t="shared" si="1"/>
        <v>0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</row>
    <row r="94" spans="1:30" x14ac:dyDescent="0.25">
      <c r="A94" s="22"/>
      <c r="B94" s="1" t="str">
        <f>IF(ISBLANK(A94),"",VLOOKUP(A94,'разн. списки'!$I$3:$J$222,2,FALSE))</f>
        <v/>
      </c>
      <c r="C94" s="23"/>
      <c r="D94" s="23"/>
      <c r="E94" s="20">
        <f t="shared" si="1"/>
        <v>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</row>
    <row r="95" spans="1:30" x14ac:dyDescent="0.25">
      <c r="A95" s="22"/>
      <c r="B95" s="1" t="str">
        <f>IF(ISBLANK(A95),"",VLOOKUP(A95,'разн. списки'!$I$3:$J$222,2,FALSE))</f>
        <v/>
      </c>
      <c r="C95" s="23"/>
      <c r="D95" s="23"/>
      <c r="E95" s="20">
        <f t="shared" si="1"/>
        <v>0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</row>
    <row r="96" spans="1:30" x14ac:dyDescent="0.25">
      <c r="A96" s="22"/>
      <c r="B96" s="1" t="str">
        <f>IF(ISBLANK(A96),"",VLOOKUP(A96,'разн. списки'!$I$3:$J$222,2,FALSE))</f>
        <v/>
      </c>
      <c r="C96" s="23"/>
      <c r="D96" s="23"/>
      <c r="E96" s="20">
        <f t="shared" si="1"/>
        <v>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4"/>
    </row>
    <row r="97" spans="1:30" x14ac:dyDescent="0.25">
      <c r="A97" s="22"/>
      <c r="B97" s="1" t="str">
        <f>IF(ISBLANK(A97),"",VLOOKUP(A97,'разн. списки'!$I$3:$J$222,2,FALSE))</f>
        <v/>
      </c>
      <c r="C97" s="23"/>
      <c r="D97" s="23"/>
      <c r="E97" s="20">
        <f t="shared" si="1"/>
        <v>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4"/>
    </row>
    <row r="98" spans="1:30" x14ac:dyDescent="0.25">
      <c r="A98" s="22"/>
      <c r="B98" s="1" t="str">
        <f>IF(ISBLANK(A98),"",VLOOKUP(A98,'разн. списки'!$I$3:$J$222,2,FALSE))</f>
        <v/>
      </c>
      <c r="C98" s="23"/>
      <c r="D98" s="23"/>
      <c r="E98" s="20">
        <f t="shared" si="1"/>
        <v>0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4"/>
    </row>
    <row r="99" spans="1:30" x14ac:dyDescent="0.25">
      <c r="A99" s="22"/>
      <c r="B99" s="1" t="str">
        <f>IF(ISBLANK(A99),"",VLOOKUP(A99,'разн. списки'!$I$3:$J$222,2,FALSE))</f>
        <v/>
      </c>
      <c r="C99" s="23"/>
      <c r="D99" s="23"/>
      <c r="E99" s="20">
        <f t="shared" si="1"/>
        <v>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4"/>
    </row>
    <row r="100" spans="1:30" x14ac:dyDescent="0.25">
      <c r="A100" s="22"/>
      <c r="B100" s="1" t="str">
        <f>IF(ISBLANK(A100),"",VLOOKUP(A100,'разн. списки'!$I$3:$J$222,2,FALSE))</f>
        <v/>
      </c>
      <c r="C100" s="23"/>
      <c r="D100" s="23"/>
      <c r="E100" s="20">
        <f t="shared" si="1"/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4"/>
    </row>
    <row r="101" spans="1:30" x14ac:dyDescent="0.25">
      <c r="A101" s="22"/>
      <c r="B101" s="1" t="str">
        <f>IF(ISBLANK(A101),"",VLOOKUP(A101,'разн. списки'!$I$3:$J$222,2,FALSE))</f>
        <v/>
      </c>
      <c r="C101" s="23"/>
      <c r="D101" s="23"/>
      <c r="E101" s="20">
        <f t="shared" si="1"/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</row>
    <row r="102" spans="1:30" x14ac:dyDescent="0.25">
      <c r="A102" s="22"/>
      <c r="B102" s="1" t="str">
        <f>IF(ISBLANK(A102),"",VLOOKUP(A102,'разн. списки'!$I$3:$J$222,2,FALSE))</f>
        <v/>
      </c>
      <c r="C102" s="23"/>
      <c r="D102" s="23"/>
      <c r="E102" s="20">
        <f t="shared" si="1"/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</row>
    <row r="103" spans="1:30" x14ac:dyDescent="0.25">
      <c r="A103" s="22"/>
      <c r="B103" s="1" t="str">
        <f>IF(ISBLANK(A103),"",VLOOKUP(A103,'разн. списки'!$I$3:$J$222,2,FALSE))</f>
        <v/>
      </c>
      <c r="C103" s="23"/>
      <c r="D103" s="23"/>
      <c r="E103" s="20">
        <f t="shared" si="1"/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</row>
    <row r="104" spans="1:30" x14ac:dyDescent="0.25">
      <c r="A104" s="22"/>
      <c r="B104" s="1" t="str">
        <f>IF(ISBLANK(A104),"",VLOOKUP(A104,'разн. списки'!$I$3:$J$222,2,FALSE))</f>
        <v/>
      </c>
      <c r="C104" s="23"/>
      <c r="D104" s="23"/>
      <c r="E104" s="20">
        <f t="shared" si="1"/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</row>
    <row r="105" spans="1:30" x14ac:dyDescent="0.25">
      <c r="A105" s="22"/>
      <c r="B105" s="1" t="str">
        <f>IF(ISBLANK(A105),"",VLOOKUP(A105,'разн. списки'!$I$3:$J$222,2,FALSE))</f>
        <v/>
      </c>
      <c r="C105" s="23"/>
      <c r="D105" s="23"/>
      <c r="E105" s="20">
        <f t="shared" si="1"/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</row>
    <row r="106" spans="1:30" x14ac:dyDescent="0.25">
      <c r="A106" s="22"/>
      <c r="B106" s="1" t="str">
        <f>IF(ISBLANK(A106),"",VLOOKUP(A106,'разн. списки'!$I$3:$J$222,2,FALSE))</f>
        <v/>
      </c>
      <c r="C106" s="23"/>
      <c r="D106" s="23"/>
      <c r="E106" s="20">
        <f t="shared" si="1"/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4"/>
    </row>
    <row r="107" spans="1:30" x14ac:dyDescent="0.25">
      <c r="A107" s="22"/>
      <c r="B107" s="1" t="str">
        <f>IF(ISBLANK(A107),"",VLOOKUP(A107,'разн. списки'!$I$3:$J$222,2,FALSE))</f>
        <v/>
      </c>
      <c r="C107" s="23"/>
      <c r="D107" s="23"/>
      <c r="E107" s="20">
        <f t="shared" si="1"/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</row>
    <row r="108" spans="1:30" x14ac:dyDescent="0.25">
      <c r="A108" s="22"/>
      <c r="B108" s="1" t="str">
        <f>IF(ISBLANK(A108),"",VLOOKUP(A108,'разн. списки'!$I$3:$J$222,2,FALSE))</f>
        <v/>
      </c>
      <c r="C108" s="23"/>
      <c r="D108" s="23"/>
      <c r="E108" s="20">
        <f t="shared" si="1"/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</row>
    <row r="109" spans="1:30" x14ac:dyDescent="0.25">
      <c r="A109" s="22"/>
      <c r="B109" s="1" t="str">
        <f>IF(ISBLANK(A109),"",VLOOKUP(A109,'разн. списки'!$I$3:$J$222,2,FALSE))</f>
        <v/>
      </c>
      <c r="C109" s="23"/>
      <c r="D109" s="23"/>
      <c r="E109" s="20">
        <f t="shared" si="1"/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</row>
    <row r="110" spans="1:30" x14ac:dyDescent="0.25">
      <c r="A110" s="22"/>
      <c r="B110" s="1" t="str">
        <f>IF(ISBLANK(A110),"",VLOOKUP(A110,'разн. списки'!$I$3:$J$222,2,FALSE))</f>
        <v/>
      </c>
      <c r="C110" s="23"/>
      <c r="D110" s="23"/>
      <c r="E110" s="20">
        <f t="shared" si="1"/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4"/>
    </row>
    <row r="111" spans="1:30" x14ac:dyDescent="0.25">
      <c r="A111" s="22"/>
      <c r="B111" s="1" t="str">
        <f>IF(ISBLANK(A111),"",VLOOKUP(A111,'разн. списки'!$I$3:$J$222,2,FALSE))</f>
        <v/>
      </c>
      <c r="C111" s="23"/>
      <c r="D111" s="23"/>
      <c r="E111" s="20">
        <f t="shared" si="1"/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4"/>
    </row>
    <row r="112" spans="1:30" x14ac:dyDescent="0.25">
      <c r="A112" s="22"/>
      <c r="B112" s="1" t="str">
        <f>IF(ISBLANK(A112),"",VLOOKUP(A112,'разн. списки'!$I$3:$J$222,2,FALSE))</f>
        <v/>
      </c>
      <c r="C112" s="23"/>
      <c r="D112" s="23"/>
      <c r="E112" s="20">
        <f t="shared" si="1"/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4"/>
    </row>
    <row r="113" spans="1:30" x14ac:dyDescent="0.25">
      <c r="A113" s="22"/>
      <c r="B113" s="1" t="str">
        <f>IF(ISBLANK(A113),"",VLOOKUP(A113,'разн. списки'!$I$3:$J$222,2,FALSE))</f>
        <v/>
      </c>
      <c r="C113" s="23"/>
      <c r="D113" s="23"/>
      <c r="E113" s="20">
        <f t="shared" si="1"/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4"/>
    </row>
    <row r="114" spans="1:30" x14ac:dyDescent="0.25">
      <c r="A114" s="22"/>
      <c r="B114" s="1" t="str">
        <f>IF(ISBLANK(A114),"",VLOOKUP(A114,'разн. списки'!$I$3:$J$222,2,FALSE))</f>
        <v/>
      </c>
      <c r="C114" s="23"/>
      <c r="D114" s="23"/>
      <c r="E114" s="20">
        <f t="shared" si="1"/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4"/>
    </row>
    <row r="115" spans="1:30" x14ac:dyDescent="0.25">
      <c r="A115" s="22"/>
      <c r="B115" s="1" t="str">
        <f>IF(ISBLANK(A115),"",VLOOKUP(A115,'разн. списки'!$I$3:$J$222,2,FALSE))</f>
        <v/>
      </c>
      <c r="C115" s="23"/>
      <c r="D115" s="23"/>
      <c r="E115" s="20">
        <f t="shared" si="1"/>
        <v>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4"/>
    </row>
    <row r="116" spans="1:30" x14ac:dyDescent="0.25">
      <c r="A116" s="22"/>
      <c r="B116" s="1" t="str">
        <f>IF(ISBLANK(A116),"",VLOOKUP(A116,'разн. списки'!$I$3:$J$222,2,FALSE))</f>
        <v/>
      </c>
      <c r="C116" s="23"/>
      <c r="D116" s="23"/>
      <c r="E116" s="20">
        <f t="shared" si="1"/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4"/>
    </row>
    <row r="117" spans="1:30" x14ac:dyDescent="0.25">
      <c r="A117" s="22"/>
      <c r="B117" s="1" t="str">
        <f>IF(ISBLANK(A117),"",VLOOKUP(A117,'разн. списки'!$I$3:$J$222,2,FALSE))</f>
        <v/>
      </c>
      <c r="C117" s="23"/>
      <c r="D117" s="23"/>
      <c r="E117" s="20">
        <f t="shared" si="1"/>
        <v>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4"/>
    </row>
    <row r="118" spans="1:30" x14ac:dyDescent="0.25">
      <c r="A118" s="22"/>
      <c r="B118" s="1" t="str">
        <f>IF(ISBLANK(A118),"",VLOOKUP(A118,'разн. списки'!$I$3:$J$222,2,FALSE))</f>
        <v/>
      </c>
      <c r="C118" s="23"/>
      <c r="D118" s="23"/>
      <c r="E118" s="20">
        <f t="shared" si="1"/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</row>
    <row r="119" spans="1:30" x14ac:dyDescent="0.25">
      <c r="A119" s="22"/>
      <c r="B119" s="1" t="str">
        <f>IF(ISBLANK(A119),"",VLOOKUP(A119,'разн. списки'!$I$3:$J$222,2,FALSE))</f>
        <v/>
      </c>
      <c r="C119" s="23"/>
      <c r="D119" s="23"/>
      <c r="E119" s="20">
        <f t="shared" si="1"/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</row>
    <row r="120" spans="1:30" x14ac:dyDescent="0.25">
      <c r="A120" s="22"/>
      <c r="B120" s="1" t="str">
        <f>IF(ISBLANK(A120),"",VLOOKUP(A120,'разн. списки'!$I$3:$J$222,2,FALSE))</f>
        <v/>
      </c>
      <c r="C120" s="23"/>
      <c r="D120" s="23"/>
      <c r="E120" s="20">
        <f t="shared" si="1"/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4"/>
    </row>
    <row r="121" spans="1:30" x14ac:dyDescent="0.25">
      <c r="A121" s="22"/>
      <c r="B121" s="1" t="str">
        <f>IF(ISBLANK(A121),"",VLOOKUP(A121,'разн. списки'!$I$3:$J$222,2,FALSE))</f>
        <v/>
      </c>
      <c r="C121" s="23"/>
      <c r="D121" s="23"/>
      <c r="E121" s="20">
        <f t="shared" si="1"/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4"/>
    </row>
    <row r="122" spans="1:30" x14ac:dyDescent="0.25">
      <c r="A122" s="22"/>
      <c r="B122" s="1" t="str">
        <f>IF(ISBLANK(A122),"",VLOOKUP(A122,'разн. списки'!$I$3:$J$222,2,FALSE))</f>
        <v/>
      </c>
      <c r="C122" s="23"/>
      <c r="D122" s="23"/>
      <c r="E122" s="20">
        <f t="shared" si="1"/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</row>
    <row r="123" spans="1:30" x14ac:dyDescent="0.25">
      <c r="A123" s="22"/>
      <c r="B123" s="1" t="str">
        <f>IF(ISBLANK(A123),"",VLOOKUP(A123,'разн. списки'!$I$3:$J$222,2,FALSE))</f>
        <v/>
      </c>
      <c r="C123" s="23"/>
      <c r="D123" s="23"/>
      <c r="E123" s="20">
        <f t="shared" si="1"/>
        <v>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</row>
    <row r="124" spans="1:30" x14ac:dyDescent="0.25">
      <c r="A124" s="22"/>
      <c r="B124" s="1" t="str">
        <f>IF(ISBLANK(A124),"",VLOOKUP(A124,'разн. списки'!$I$3:$J$222,2,FALSE))</f>
        <v/>
      </c>
      <c r="C124" s="23"/>
      <c r="D124" s="23"/>
      <c r="E124" s="20">
        <f t="shared" si="1"/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</row>
    <row r="125" spans="1:30" x14ac:dyDescent="0.25">
      <c r="A125" s="22"/>
      <c r="B125" s="1" t="str">
        <f>IF(ISBLANK(A125),"",VLOOKUP(A125,'разн. списки'!$I$3:$J$222,2,FALSE))</f>
        <v/>
      </c>
      <c r="C125" s="23"/>
      <c r="D125" s="23"/>
      <c r="E125" s="20">
        <f t="shared" si="1"/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4"/>
    </row>
    <row r="126" spans="1:30" x14ac:dyDescent="0.25">
      <c r="A126" s="22"/>
      <c r="B126" s="1" t="str">
        <f>IF(ISBLANK(A126),"",VLOOKUP(A126,'разн. списки'!$I$3:$J$222,2,FALSE))</f>
        <v/>
      </c>
      <c r="C126" s="23"/>
      <c r="D126" s="23"/>
      <c r="E126" s="20">
        <f t="shared" si="1"/>
        <v>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4"/>
    </row>
    <row r="127" spans="1:30" x14ac:dyDescent="0.25">
      <c r="A127" s="22"/>
      <c r="B127" s="1" t="str">
        <f>IF(ISBLANK(A127),"",VLOOKUP(A127,'разн. списки'!$I$3:$J$222,2,FALSE))</f>
        <v/>
      </c>
      <c r="C127" s="23"/>
      <c r="D127" s="23"/>
      <c r="E127" s="20">
        <f t="shared" si="1"/>
        <v>0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4"/>
    </row>
    <row r="128" spans="1:30" x14ac:dyDescent="0.25">
      <c r="A128" s="22"/>
      <c r="B128" s="1" t="str">
        <f>IF(ISBLANK(A128),"",VLOOKUP(A128,'разн. списки'!$I$3:$J$222,2,FALSE))</f>
        <v/>
      </c>
      <c r="C128" s="23"/>
      <c r="D128" s="23"/>
      <c r="E128" s="20">
        <f t="shared" si="1"/>
        <v>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4"/>
    </row>
    <row r="129" spans="1:30" x14ac:dyDescent="0.25">
      <c r="A129" s="22"/>
      <c r="B129" s="1" t="str">
        <f>IF(ISBLANK(A129),"",VLOOKUP(A129,'разн. списки'!$I$3:$J$222,2,FALSE))</f>
        <v/>
      </c>
      <c r="C129" s="23"/>
      <c r="D129" s="23"/>
      <c r="E129" s="20">
        <f t="shared" si="1"/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4"/>
    </row>
    <row r="130" spans="1:30" x14ac:dyDescent="0.25">
      <c r="A130" s="22"/>
      <c r="B130" s="1" t="str">
        <f>IF(ISBLANK(A130),"",VLOOKUP(A130,'разн. списки'!$I$3:$J$222,2,FALSE))</f>
        <v/>
      </c>
      <c r="C130" s="23"/>
      <c r="D130" s="23"/>
      <c r="E130" s="20">
        <f t="shared" si="1"/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4"/>
    </row>
    <row r="131" spans="1:30" x14ac:dyDescent="0.25">
      <c r="A131" s="22"/>
      <c r="B131" s="1" t="str">
        <f>IF(ISBLANK(A131),"",VLOOKUP(A131,'разн. списки'!$I$3:$J$222,2,FALSE))</f>
        <v/>
      </c>
      <c r="C131" s="23"/>
      <c r="D131" s="23"/>
      <c r="E131" s="20">
        <f t="shared" si="1"/>
        <v>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4"/>
    </row>
    <row r="132" spans="1:30" x14ac:dyDescent="0.25">
      <c r="A132" s="22"/>
      <c r="B132" s="1" t="str">
        <f>IF(ISBLANK(A132),"",VLOOKUP(A132,'разн. списки'!$I$3:$J$222,2,FALSE))</f>
        <v/>
      </c>
      <c r="C132" s="23"/>
      <c r="D132" s="23"/>
      <c r="E132" s="20">
        <f t="shared" si="1"/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4"/>
    </row>
    <row r="133" spans="1:30" x14ac:dyDescent="0.25">
      <c r="A133" s="22"/>
      <c r="B133" s="1" t="str">
        <f>IF(ISBLANK(A133),"",VLOOKUP(A133,'разн. списки'!$I$3:$J$222,2,FALSE))</f>
        <v/>
      </c>
      <c r="C133" s="23"/>
      <c r="D133" s="23"/>
      <c r="E133" s="20">
        <f t="shared" si="1"/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4"/>
    </row>
    <row r="134" spans="1:30" x14ac:dyDescent="0.25">
      <c r="A134" s="22"/>
      <c r="B134" s="1" t="str">
        <f>IF(ISBLANK(A134),"",VLOOKUP(A134,'разн. списки'!$I$3:$J$222,2,FALSE))</f>
        <v/>
      </c>
      <c r="C134" s="23"/>
      <c r="D134" s="23"/>
      <c r="E134" s="20">
        <f t="shared" si="1"/>
        <v>0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4"/>
    </row>
    <row r="135" spans="1:30" x14ac:dyDescent="0.25">
      <c r="A135" s="22"/>
      <c r="B135" s="1" t="str">
        <f>IF(ISBLANK(A135),"",VLOOKUP(A135,'разн. списки'!$I$3:$J$222,2,FALSE))</f>
        <v/>
      </c>
      <c r="C135" s="23"/>
      <c r="D135" s="23"/>
      <c r="E135" s="20">
        <f t="shared" si="1"/>
        <v>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4"/>
    </row>
    <row r="136" spans="1:30" x14ac:dyDescent="0.25">
      <c r="A136" s="22"/>
      <c r="B136" s="1" t="str">
        <f>IF(ISBLANK(A136),"",VLOOKUP(A136,'разн. списки'!$I$3:$J$222,2,FALSE))</f>
        <v/>
      </c>
      <c r="C136" s="23"/>
      <c r="D136" s="23"/>
      <c r="E136" s="20">
        <f t="shared" ref="E136:E199" si="2">SUM(F136:H136)</f>
        <v>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4"/>
    </row>
    <row r="137" spans="1:30" x14ac:dyDescent="0.25">
      <c r="A137" s="22"/>
      <c r="B137" s="1" t="str">
        <f>IF(ISBLANK(A137),"",VLOOKUP(A137,'разн. списки'!$I$3:$J$222,2,FALSE))</f>
        <v/>
      </c>
      <c r="C137" s="23"/>
      <c r="D137" s="23"/>
      <c r="E137" s="20">
        <f t="shared" si="2"/>
        <v>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4"/>
    </row>
    <row r="138" spans="1:30" x14ac:dyDescent="0.25">
      <c r="A138" s="22"/>
      <c r="B138" s="1" t="str">
        <f>IF(ISBLANK(A138),"",VLOOKUP(A138,'разн. списки'!$I$3:$J$222,2,FALSE))</f>
        <v/>
      </c>
      <c r="C138" s="23"/>
      <c r="D138" s="23"/>
      <c r="E138" s="20">
        <f t="shared" si="2"/>
        <v>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4"/>
    </row>
    <row r="139" spans="1:30" x14ac:dyDescent="0.25">
      <c r="A139" s="22"/>
      <c r="B139" s="1" t="str">
        <f>IF(ISBLANK(A139),"",VLOOKUP(A139,'разн. списки'!$I$3:$J$222,2,FALSE))</f>
        <v/>
      </c>
      <c r="C139" s="23"/>
      <c r="D139" s="23"/>
      <c r="E139" s="20">
        <f t="shared" si="2"/>
        <v>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4"/>
    </row>
    <row r="140" spans="1:30" x14ac:dyDescent="0.25">
      <c r="A140" s="22"/>
      <c r="B140" s="1" t="str">
        <f>IF(ISBLANK(A140),"",VLOOKUP(A140,'разн. списки'!$I$3:$J$222,2,FALSE))</f>
        <v/>
      </c>
      <c r="C140" s="23"/>
      <c r="D140" s="23"/>
      <c r="E140" s="20">
        <f t="shared" si="2"/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4"/>
    </row>
    <row r="141" spans="1:30" x14ac:dyDescent="0.25">
      <c r="A141" s="22"/>
      <c r="B141" s="1" t="str">
        <f>IF(ISBLANK(A141),"",VLOOKUP(A141,'разн. списки'!$I$3:$J$222,2,FALSE))</f>
        <v/>
      </c>
      <c r="C141" s="23"/>
      <c r="D141" s="23"/>
      <c r="E141" s="20">
        <f t="shared" si="2"/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4"/>
    </row>
    <row r="142" spans="1:30" x14ac:dyDescent="0.25">
      <c r="A142" s="22"/>
      <c r="B142" s="1" t="str">
        <f>IF(ISBLANK(A142),"",VLOOKUP(A142,'разн. списки'!$I$3:$J$222,2,FALSE))</f>
        <v/>
      </c>
      <c r="C142" s="23"/>
      <c r="D142" s="23"/>
      <c r="E142" s="20">
        <f t="shared" si="2"/>
        <v>0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4"/>
    </row>
    <row r="143" spans="1:30" x14ac:dyDescent="0.25">
      <c r="A143" s="22"/>
      <c r="B143" s="1" t="str">
        <f>IF(ISBLANK(A143),"",VLOOKUP(A143,'разн. списки'!$I$3:$J$222,2,FALSE))</f>
        <v/>
      </c>
      <c r="C143" s="23"/>
      <c r="D143" s="23"/>
      <c r="E143" s="20">
        <f t="shared" si="2"/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4"/>
    </row>
    <row r="144" spans="1:30" x14ac:dyDescent="0.25">
      <c r="A144" s="22"/>
      <c r="B144" s="1" t="str">
        <f>IF(ISBLANK(A144),"",VLOOKUP(A144,'разн. списки'!$I$3:$J$222,2,FALSE))</f>
        <v/>
      </c>
      <c r="C144" s="23"/>
      <c r="D144" s="23"/>
      <c r="E144" s="20">
        <f t="shared" si="2"/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4"/>
    </row>
    <row r="145" spans="1:30" x14ac:dyDescent="0.25">
      <c r="A145" s="22"/>
      <c r="B145" s="1" t="str">
        <f>IF(ISBLANK(A145),"",VLOOKUP(A145,'разн. списки'!$I$3:$J$222,2,FALSE))</f>
        <v/>
      </c>
      <c r="C145" s="23"/>
      <c r="D145" s="23"/>
      <c r="E145" s="20">
        <f t="shared" si="2"/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4"/>
    </row>
    <row r="146" spans="1:30" x14ac:dyDescent="0.25">
      <c r="A146" s="22"/>
      <c r="B146" s="1" t="str">
        <f>IF(ISBLANK(A146),"",VLOOKUP(A146,'разн. списки'!$I$3:$J$222,2,FALSE))</f>
        <v/>
      </c>
      <c r="C146" s="23"/>
      <c r="D146" s="23"/>
      <c r="E146" s="20">
        <f t="shared" si="2"/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4"/>
    </row>
    <row r="147" spans="1:30" x14ac:dyDescent="0.25">
      <c r="A147" s="22"/>
      <c r="B147" s="1" t="str">
        <f>IF(ISBLANK(A147),"",VLOOKUP(A147,'разн. списки'!$I$3:$J$222,2,FALSE))</f>
        <v/>
      </c>
      <c r="C147" s="23"/>
      <c r="D147" s="23"/>
      <c r="E147" s="20">
        <f t="shared" si="2"/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4"/>
    </row>
    <row r="148" spans="1:30" x14ac:dyDescent="0.25">
      <c r="A148" s="22"/>
      <c r="B148" s="1" t="str">
        <f>IF(ISBLANK(A148),"",VLOOKUP(A148,'разн. списки'!$I$3:$J$222,2,FALSE))</f>
        <v/>
      </c>
      <c r="C148" s="23"/>
      <c r="D148" s="23"/>
      <c r="E148" s="20">
        <f t="shared" si="2"/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4"/>
    </row>
    <row r="149" spans="1:30" x14ac:dyDescent="0.25">
      <c r="A149" s="22"/>
      <c r="B149" s="1" t="str">
        <f>IF(ISBLANK(A149),"",VLOOKUP(A149,'разн. списки'!$I$3:$J$222,2,FALSE))</f>
        <v/>
      </c>
      <c r="C149" s="23"/>
      <c r="D149" s="23"/>
      <c r="E149" s="20">
        <f t="shared" si="2"/>
        <v>0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4"/>
    </row>
    <row r="150" spans="1:30" x14ac:dyDescent="0.25">
      <c r="A150" s="22"/>
      <c r="B150" s="1" t="str">
        <f>IF(ISBLANK(A150),"",VLOOKUP(A150,'разн. списки'!$I$3:$J$222,2,FALSE))</f>
        <v/>
      </c>
      <c r="C150" s="23"/>
      <c r="D150" s="23"/>
      <c r="E150" s="20">
        <f t="shared" si="2"/>
        <v>0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</row>
    <row r="151" spans="1:30" x14ac:dyDescent="0.25">
      <c r="A151" s="22"/>
      <c r="B151" s="1" t="str">
        <f>IF(ISBLANK(A151),"",VLOOKUP(A151,'разн. списки'!$I$3:$J$222,2,FALSE))</f>
        <v/>
      </c>
      <c r="C151" s="23"/>
      <c r="D151" s="23"/>
      <c r="E151" s="20">
        <f t="shared" si="2"/>
        <v>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4"/>
    </row>
    <row r="152" spans="1:30" x14ac:dyDescent="0.25">
      <c r="A152" s="22"/>
      <c r="B152" s="1" t="str">
        <f>IF(ISBLANK(A152),"",VLOOKUP(A152,'разн. списки'!$I$3:$J$222,2,FALSE))</f>
        <v/>
      </c>
      <c r="C152" s="23"/>
      <c r="D152" s="23"/>
      <c r="E152" s="20">
        <f t="shared" si="2"/>
        <v>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4"/>
    </row>
    <row r="153" spans="1:30" x14ac:dyDescent="0.25">
      <c r="A153" s="22"/>
      <c r="B153" s="1" t="str">
        <f>IF(ISBLANK(A153),"",VLOOKUP(A153,'разн. списки'!$I$3:$J$222,2,FALSE))</f>
        <v/>
      </c>
      <c r="C153" s="23"/>
      <c r="D153" s="23"/>
      <c r="E153" s="20">
        <f t="shared" si="2"/>
        <v>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4"/>
    </row>
    <row r="154" spans="1:30" x14ac:dyDescent="0.25">
      <c r="A154" s="22"/>
      <c r="B154" s="1" t="str">
        <f>IF(ISBLANK(A154),"",VLOOKUP(A154,'разн. списки'!$I$3:$J$222,2,FALSE))</f>
        <v/>
      </c>
      <c r="C154" s="23"/>
      <c r="D154" s="23"/>
      <c r="E154" s="20">
        <f t="shared" si="2"/>
        <v>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4"/>
    </row>
    <row r="155" spans="1:30" x14ac:dyDescent="0.25">
      <c r="A155" s="22"/>
      <c r="B155" s="1" t="str">
        <f>IF(ISBLANK(A155),"",VLOOKUP(A155,'разн. списки'!$I$3:$J$222,2,FALSE))</f>
        <v/>
      </c>
      <c r="C155" s="23"/>
      <c r="D155" s="23"/>
      <c r="E155" s="20">
        <f t="shared" si="2"/>
        <v>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4"/>
    </row>
    <row r="156" spans="1:30" x14ac:dyDescent="0.25">
      <c r="A156" s="22"/>
      <c r="B156" s="1" t="str">
        <f>IF(ISBLANK(A156),"",VLOOKUP(A156,'разн. списки'!$I$3:$J$222,2,FALSE))</f>
        <v/>
      </c>
      <c r="C156" s="23"/>
      <c r="D156" s="23"/>
      <c r="E156" s="20">
        <f t="shared" si="2"/>
        <v>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4"/>
    </row>
    <row r="157" spans="1:30" x14ac:dyDescent="0.25">
      <c r="A157" s="22"/>
      <c r="B157" s="1" t="str">
        <f>IF(ISBLANK(A157),"",VLOOKUP(A157,'разн. списки'!$I$3:$J$222,2,FALSE))</f>
        <v/>
      </c>
      <c r="C157" s="23"/>
      <c r="D157" s="23"/>
      <c r="E157" s="20">
        <f t="shared" si="2"/>
        <v>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4"/>
    </row>
    <row r="158" spans="1:30" x14ac:dyDescent="0.25">
      <c r="A158" s="22"/>
      <c r="B158" s="1" t="str">
        <f>IF(ISBLANK(A158),"",VLOOKUP(A158,'разн. списки'!$I$3:$J$222,2,FALSE))</f>
        <v/>
      </c>
      <c r="C158" s="23"/>
      <c r="D158" s="23"/>
      <c r="E158" s="20">
        <f t="shared" si="2"/>
        <v>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4"/>
    </row>
    <row r="159" spans="1:30" x14ac:dyDescent="0.25">
      <c r="A159" s="22"/>
      <c r="B159" s="1" t="str">
        <f>IF(ISBLANK(A159),"",VLOOKUP(A159,'разн. списки'!$I$3:$J$222,2,FALSE))</f>
        <v/>
      </c>
      <c r="C159" s="23"/>
      <c r="D159" s="23"/>
      <c r="E159" s="20">
        <f t="shared" si="2"/>
        <v>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4"/>
    </row>
    <row r="160" spans="1:30" x14ac:dyDescent="0.25">
      <c r="A160" s="22"/>
      <c r="B160" s="1" t="str">
        <f>IF(ISBLANK(A160),"",VLOOKUP(A160,'разн. списки'!$I$3:$J$222,2,FALSE))</f>
        <v/>
      </c>
      <c r="C160" s="23"/>
      <c r="D160" s="23"/>
      <c r="E160" s="20">
        <f t="shared" si="2"/>
        <v>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4"/>
    </row>
    <row r="161" spans="1:30" x14ac:dyDescent="0.25">
      <c r="A161" s="22"/>
      <c r="B161" s="1" t="str">
        <f>IF(ISBLANK(A161),"",VLOOKUP(A161,'разн. списки'!$I$3:$J$222,2,FALSE))</f>
        <v/>
      </c>
      <c r="C161" s="23"/>
      <c r="D161" s="23"/>
      <c r="E161" s="20">
        <f t="shared" si="2"/>
        <v>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4"/>
    </row>
    <row r="162" spans="1:30" x14ac:dyDescent="0.25">
      <c r="A162" s="22"/>
      <c r="B162" s="1" t="str">
        <f>IF(ISBLANK(A162),"",VLOOKUP(A162,'разн. списки'!$I$3:$J$222,2,FALSE))</f>
        <v/>
      </c>
      <c r="C162" s="23"/>
      <c r="D162" s="23"/>
      <c r="E162" s="20">
        <f t="shared" si="2"/>
        <v>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4"/>
    </row>
    <row r="163" spans="1:30" x14ac:dyDescent="0.25">
      <c r="A163" s="22"/>
      <c r="B163" s="1" t="str">
        <f>IF(ISBLANK(A163),"",VLOOKUP(A163,'разн. списки'!$I$3:$J$222,2,FALSE))</f>
        <v/>
      </c>
      <c r="C163" s="23"/>
      <c r="D163" s="23"/>
      <c r="E163" s="20">
        <f t="shared" si="2"/>
        <v>0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4"/>
    </row>
    <row r="164" spans="1:30" x14ac:dyDescent="0.25">
      <c r="A164" s="22"/>
      <c r="B164" s="1" t="str">
        <f>IF(ISBLANK(A164),"",VLOOKUP(A164,'разн. списки'!$I$3:$J$222,2,FALSE))</f>
        <v/>
      </c>
      <c r="C164" s="23"/>
      <c r="D164" s="23"/>
      <c r="E164" s="20">
        <f t="shared" si="2"/>
        <v>0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4"/>
    </row>
    <row r="165" spans="1:30" x14ac:dyDescent="0.25">
      <c r="A165" s="22"/>
      <c r="B165" s="1" t="str">
        <f>IF(ISBLANK(A165),"",VLOOKUP(A165,'разн. списки'!$I$3:$J$222,2,FALSE))</f>
        <v/>
      </c>
      <c r="C165" s="23"/>
      <c r="D165" s="23"/>
      <c r="E165" s="20">
        <f t="shared" si="2"/>
        <v>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4"/>
    </row>
    <row r="166" spans="1:30" x14ac:dyDescent="0.25">
      <c r="A166" s="22"/>
      <c r="B166" s="1" t="str">
        <f>IF(ISBLANK(A166),"",VLOOKUP(A166,'разн. списки'!$I$3:$J$222,2,FALSE))</f>
        <v/>
      </c>
      <c r="C166" s="23"/>
      <c r="D166" s="23"/>
      <c r="E166" s="20">
        <f t="shared" si="2"/>
        <v>0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4"/>
    </row>
    <row r="167" spans="1:30" x14ac:dyDescent="0.25">
      <c r="A167" s="22"/>
      <c r="B167" s="1" t="str">
        <f>IF(ISBLANK(A167),"",VLOOKUP(A167,'разн. списки'!$I$3:$J$222,2,FALSE))</f>
        <v/>
      </c>
      <c r="C167" s="23"/>
      <c r="D167" s="23"/>
      <c r="E167" s="20">
        <f t="shared" si="2"/>
        <v>0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4"/>
    </row>
    <row r="168" spans="1:30" x14ac:dyDescent="0.25">
      <c r="A168" s="22"/>
      <c r="B168" s="1" t="str">
        <f>IF(ISBLANK(A168),"",VLOOKUP(A168,'разн. списки'!$I$3:$J$222,2,FALSE))</f>
        <v/>
      </c>
      <c r="C168" s="23"/>
      <c r="D168" s="23"/>
      <c r="E168" s="20">
        <f t="shared" si="2"/>
        <v>0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4"/>
    </row>
    <row r="169" spans="1:30" x14ac:dyDescent="0.25">
      <c r="A169" s="22"/>
      <c r="B169" s="1" t="str">
        <f>IF(ISBLANK(A169),"",VLOOKUP(A169,'разн. списки'!$I$3:$J$222,2,FALSE))</f>
        <v/>
      </c>
      <c r="C169" s="23"/>
      <c r="D169" s="23"/>
      <c r="E169" s="20">
        <f t="shared" si="2"/>
        <v>0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4"/>
    </row>
    <row r="170" spans="1:30" x14ac:dyDescent="0.25">
      <c r="A170" s="22"/>
      <c r="B170" s="1" t="str">
        <f>IF(ISBLANK(A170),"",VLOOKUP(A170,'разн. списки'!$I$3:$J$222,2,FALSE))</f>
        <v/>
      </c>
      <c r="C170" s="23"/>
      <c r="D170" s="23"/>
      <c r="E170" s="20">
        <f t="shared" si="2"/>
        <v>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4"/>
    </row>
    <row r="171" spans="1:30" x14ac:dyDescent="0.25">
      <c r="A171" s="22"/>
      <c r="B171" s="1" t="str">
        <f>IF(ISBLANK(A171),"",VLOOKUP(A171,'разн. списки'!$I$3:$J$222,2,FALSE))</f>
        <v/>
      </c>
      <c r="C171" s="23"/>
      <c r="D171" s="23"/>
      <c r="E171" s="20">
        <f t="shared" si="2"/>
        <v>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4"/>
    </row>
    <row r="172" spans="1:30" x14ac:dyDescent="0.25">
      <c r="A172" s="22"/>
      <c r="B172" s="1" t="str">
        <f>IF(ISBLANK(A172),"",VLOOKUP(A172,'разн. списки'!$I$3:$J$222,2,FALSE))</f>
        <v/>
      </c>
      <c r="C172" s="23"/>
      <c r="D172" s="23"/>
      <c r="E172" s="20">
        <f t="shared" si="2"/>
        <v>0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4"/>
    </row>
    <row r="173" spans="1:30" x14ac:dyDescent="0.25">
      <c r="A173" s="22"/>
      <c r="B173" s="1" t="str">
        <f>IF(ISBLANK(A173),"",VLOOKUP(A173,'разн. списки'!$I$3:$J$222,2,FALSE))</f>
        <v/>
      </c>
      <c r="C173" s="23"/>
      <c r="D173" s="23"/>
      <c r="E173" s="20">
        <f t="shared" si="2"/>
        <v>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4"/>
    </row>
    <row r="174" spans="1:30" x14ac:dyDescent="0.25">
      <c r="A174" s="22"/>
      <c r="B174" s="1" t="str">
        <f>IF(ISBLANK(A174),"",VLOOKUP(A174,'разн. списки'!$I$3:$J$222,2,FALSE))</f>
        <v/>
      </c>
      <c r="C174" s="23"/>
      <c r="D174" s="23"/>
      <c r="E174" s="20">
        <f t="shared" si="2"/>
        <v>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4"/>
    </row>
    <row r="175" spans="1:30" x14ac:dyDescent="0.25">
      <c r="A175" s="22"/>
      <c r="B175" s="1" t="str">
        <f>IF(ISBLANK(A175),"",VLOOKUP(A175,'разн. списки'!$I$3:$J$222,2,FALSE))</f>
        <v/>
      </c>
      <c r="C175" s="23"/>
      <c r="D175" s="23"/>
      <c r="E175" s="20">
        <f t="shared" si="2"/>
        <v>0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4"/>
    </row>
    <row r="176" spans="1:30" x14ac:dyDescent="0.25">
      <c r="A176" s="22"/>
      <c r="B176" s="1" t="str">
        <f>IF(ISBLANK(A176),"",VLOOKUP(A176,'разн. списки'!$I$3:$J$222,2,FALSE))</f>
        <v/>
      </c>
      <c r="C176" s="23"/>
      <c r="D176" s="23"/>
      <c r="E176" s="20">
        <f t="shared" si="2"/>
        <v>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4"/>
    </row>
    <row r="177" spans="1:30" x14ac:dyDescent="0.25">
      <c r="A177" s="22"/>
      <c r="B177" s="1" t="str">
        <f>IF(ISBLANK(A177),"",VLOOKUP(A177,'разн. списки'!$I$3:$J$222,2,FALSE))</f>
        <v/>
      </c>
      <c r="C177" s="23"/>
      <c r="D177" s="23"/>
      <c r="E177" s="20">
        <f t="shared" si="2"/>
        <v>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4"/>
    </row>
    <row r="178" spans="1:30" x14ac:dyDescent="0.25">
      <c r="A178" s="22"/>
      <c r="B178" s="1" t="str">
        <f>IF(ISBLANK(A178),"",VLOOKUP(A178,'разн. списки'!$I$3:$J$222,2,FALSE))</f>
        <v/>
      </c>
      <c r="C178" s="23"/>
      <c r="D178" s="23"/>
      <c r="E178" s="20">
        <f t="shared" si="2"/>
        <v>0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4"/>
    </row>
    <row r="179" spans="1:30" x14ac:dyDescent="0.25">
      <c r="A179" s="22"/>
      <c r="B179" s="1" t="str">
        <f>IF(ISBLANK(A179),"",VLOOKUP(A179,'разн. списки'!$I$3:$J$222,2,FALSE))</f>
        <v/>
      </c>
      <c r="C179" s="23"/>
      <c r="D179" s="23"/>
      <c r="E179" s="20">
        <f t="shared" si="2"/>
        <v>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4"/>
    </row>
    <row r="180" spans="1:30" x14ac:dyDescent="0.25">
      <c r="A180" s="22"/>
      <c r="B180" s="1" t="str">
        <f>IF(ISBLANK(A180),"",VLOOKUP(A180,'разн. списки'!$I$3:$J$222,2,FALSE))</f>
        <v/>
      </c>
      <c r="C180" s="23"/>
      <c r="D180" s="23"/>
      <c r="E180" s="20">
        <f t="shared" si="2"/>
        <v>0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4"/>
    </row>
    <row r="181" spans="1:30" x14ac:dyDescent="0.25">
      <c r="A181" s="22"/>
      <c r="B181" s="1" t="str">
        <f>IF(ISBLANK(A181),"",VLOOKUP(A181,'разн. списки'!$I$3:$J$222,2,FALSE))</f>
        <v/>
      </c>
      <c r="C181" s="23"/>
      <c r="D181" s="23"/>
      <c r="E181" s="20">
        <f t="shared" si="2"/>
        <v>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4"/>
    </row>
    <row r="182" spans="1:30" x14ac:dyDescent="0.25">
      <c r="A182" s="22"/>
      <c r="B182" s="1" t="str">
        <f>IF(ISBLANK(A182),"",VLOOKUP(A182,'разн. списки'!$I$3:$J$222,2,FALSE))</f>
        <v/>
      </c>
      <c r="C182" s="23"/>
      <c r="D182" s="23"/>
      <c r="E182" s="20">
        <f t="shared" si="2"/>
        <v>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4"/>
    </row>
    <row r="183" spans="1:30" x14ac:dyDescent="0.25">
      <c r="A183" s="22"/>
      <c r="B183" s="1" t="str">
        <f>IF(ISBLANK(A183),"",VLOOKUP(A183,'разн. списки'!$I$3:$J$222,2,FALSE))</f>
        <v/>
      </c>
      <c r="C183" s="23"/>
      <c r="D183" s="23"/>
      <c r="E183" s="20">
        <f t="shared" si="2"/>
        <v>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4"/>
    </row>
    <row r="184" spans="1:30" x14ac:dyDescent="0.25">
      <c r="A184" s="22"/>
      <c r="B184" s="1" t="str">
        <f>IF(ISBLANK(A184),"",VLOOKUP(A184,'разн. списки'!$I$3:$J$222,2,FALSE))</f>
        <v/>
      </c>
      <c r="C184" s="23"/>
      <c r="D184" s="23"/>
      <c r="E184" s="20">
        <f t="shared" si="2"/>
        <v>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4"/>
    </row>
    <row r="185" spans="1:30" x14ac:dyDescent="0.25">
      <c r="A185" s="22"/>
      <c r="B185" s="1" t="str">
        <f>IF(ISBLANK(A185),"",VLOOKUP(A185,'разн. списки'!$I$3:$J$222,2,FALSE))</f>
        <v/>
      </c>
      <c r="C185" s="23"/>
      <c r="D185" s="23"/>
      <c r="E185" s="20">
        <f t="shared" si="2"/>
        <v>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4"/>
    </row>
    <row r="186" spans="1:30" x14ac:dyDescent="0.25">
      <c r="A186" s="22"/>
      <c r="B186" s="1" t="str">
        <f>IF(ISBLANK(A186),"",VLOOKUP(A186,'разн. списки'!$I$3:$J$222,2,FALSE))</f>
        <v/>
      </c>
      <c r="C186" s="23"/>
      <c r="D186" s="23"/>
      <c r="E186" s="20">
        <f t="shared" si="2"/>
        <v>0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4"/>
    </row>
    <row r="187" spans="1:30" x14ac:dyDescent="0.25">
      <c r="A187" s="22"/>
      <c r="B187" s="1" t="str">
        <f>IF(ISBLANK(A187),"",VLOOKUP(A187,'разн. списки'!$I$3:$J$222,2,FALSE))</f>
        <v/>
      </c>
      <c r="C187" s="23"/>
      <c r="D187" s="23"/>
      <c r="E187" s="20">
        <f t="shared" si="2"/>
        <v>0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4"/>
    </row>
    <row r="188" spans="1:30" x14ac:dyDescent="0.25">
      <c r="A188" s="22"/>
      <c r="B188" s="1" t="str">
        <f>IF(ISBLANK(A188),"",VLOOKUP(A188,'разн. списки'!$I$3:$J$222,2,FALSE))</f>
        <v/>
      </c>
      <c r="C188" s="23"/>
      <c r="D188" s="23"/>
      <c r="E188" s="20">
        <f t="shared" si="2"/>
        <v>0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4"/>
    </row>
    <row r="189" spans="1:30" x14ac:dyDescent="0.25">
      <c r="A189" s="22"/>
      <c r="B189" s="1" t="str">
        <f>IF(ISBLANK(A189),"",VLOOKUP(A189,'разн. списки'!$I$3:$J$222,2,FALSE))</f>
        <v/>
      </c>
      <c r="C189" s="23"/>
      <c r="D189" s="23"/>
      <c r="E189" s="20">
        <f t="shared" si="2"/>
        <v>0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4"/>
    </row>
    <row r="190" spans="1:30" x14ac:dyDescent="0.25">
      <c r="A190" s="22"/>
      <c r="B190" s="1" t="str">
        <f>IF(ISBLANK(A190),"",VLOOKUP(A190,'разн. списки'!$I$3:$J$222,2,FALSE))</f>
        <v/>
      </c>
      <c r="C190" s="23"/>
      <c r="D190" s="23"/>
      <c r="E190" s="20">
        <f t="shared" si="2"/>
        <v>0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4"/>
    </row>
    <row r="191" spans="1:30" x14ac:dyDescent="0.25">
      <c r="A191" s="22"/>
      <c r="B191" s="1" t="str">
        <f>IF(ISBLANK(A191),"",VLOOKUP(A191,'разн. списки'!$I$3:$J$222,2,FALSE))</f>
        <v/>
      </c>
      <c r="C191" s="23"/>
      <c r="D191" s="23"/>
      <c r="E191" s="20">
        <f t="shared" si="2"/>
        <v>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4"/>
    </row>
    <row r="192" spans="1:30" x14ac:dyDescent="0.25">
      <c r="A192" s="22"/>
      <c r="B192" s="1" t="str">
        <f>IF(ISBLANK(A192),"",VLOOKUP(A192,'разн. списки'!$I$3:$J$222,2,FALSE))</f>
        <v/>
      </c>
      <c r="C192" s="23"/>
      <c r="D192" s="23"/>
      <c r="E192" s="20">
        <f t="shared" si="2"/>
        <v>0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4"/>
    </row>
    <row r="193" spans="1:30" x14ac:dyDescent="0.25">
      <c r="A193" s="22"/>
      <c r="B193" s="1" t="str">
        <f>IF(ISBLANK(A193),"",VLOOKUP(A193,'разн. списки'!$I$3:$J$222,2,FALSE))</f>
        <v/>
      </c>
      <c r="C193" s="23"/>
      <c r="D193" s="23"/>
      <c r="E193" s="20">
        <f t="shared" si="2"/>
        <v>0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4"/>
    </row>
    <row r="194" spans="1:30" x14ac:dyDescent="0.25">
      <c r="A194" s="22"/>
      <c r="B194" s="1" t="str">
        <f>IF(ISBLANK(A194),"",VLOOKUP(A194,'разн. списки'!$I$3:$J$222,2,FALSE))</f>
        <v/>
      </c>
      <c r="C194" s="23"/>
      <c r="D194" s="23"/>
      <c r="E194" s="20">
        <f t="shared" si="2"/>
        <v>0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4"/>
    </row>
    <row r="195" spans="1:30" x14ac:dyDescent="0.25">
      <c r="A195" s="22"/>
      <c r="B195" s="1" t="str">
        <f>IF(ISBLANK(A195),"",VLOOKUP(A195,'разн. списки'!$I$3:$J$222,2,FALSE))</f>
        <v/>
      </c>
      <c r="C195" s="23"/>
      <c r="D195" s="23"/>
      <c r="E195" s="20">
        <f t="shared" si="2"/>
        <v>0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4"/>
    </row>
    <row r="196" spans="1:30" x14ac:dyDescent="0.25">
      <c r="A196" s="22"/>
      <c r="B196" s="1" t="str">
        <f>IF(ISBLANK(A196),"",VLOOKUP(A196,'разн. списки'!$I$3:$J$222,2,FALSE))</f>
        <v/>
      </c>
      <c r="C196" s="23"/>
      <c r="D196" s="23"/>
      <c r="E196" s="20">
        <f t="shared" si="2"/>
        <v>0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4"/>
    </row>
    <row r="197" spans="1:30" x14ac:dyDescent="0.25">
      <c r="A197" s="22"/>
      <c r="B197" s="1" t="str">
        <f>IF(ISBLANK(A197),"",VLOOKUP(A197,'разн. списки'!$I$3:$J$222,2,FALSE))</f>
        <v/>
      </c>
      <c r="C197" s="23"/>
      <c r="D197" s="23"/>
      <c r="E197" s="20">
        <f t="shared" si="2"/>
        <v>0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4"/>
    </row>
    <row r="198" spans="1:30" x14ac:dyDescent="0.25">
      <c r="A198" s="22"/>
      <c r="B198" s="1" t="str">
        <f>IF(ISBLANK(A198),"",VLOOKUP(A198,'разн. списки'!$I$3:$J$222,2,FALSE))</f>
        <v/>
      </c>
      <c r="C198" s="23"/>
      <c r="D198" s="23"/>
      <c r="E198" s="20">
        <f t="shared" si="2"/>
        <v>0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4"/>
    </row>
    <row r="199" spans="1:30" x14ac:dyDescent="0.25">
      <c r="A199" s="22"/>
      <c r="B199" s="1" t="str">
        <f>IF(ISBLANK(A199),"",VLOOKUP(A199,'разн. списки'!$I$3:$J$222,2,FALSE))</f>
        <v/>
      </c>
      <c r="C199" s="23"/>
      <c r="D199" s="23"/>
      <c r="E199" s="20">
        <f t="shared" si="2"/>
        <v>0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4"/>
    </row>
    <row r="200" spans="1:30" x14ac:dyDescent="0.25">
      <c r="A200" s="22"/>
      <c r="B200" s="1" t="str">
        <f>IF(ISBLANK(A200),"",VLOOKUP(A200,'разн. списки'!$I$3:$J$222,2,FALSE))</f>
        <v/>
      </c>
      <c r="C200" s="23"/>
      <c r="D200" s="23"/>
      <c r="E200" s="20">
        <f t="shared" ref="E200:E263" si="3">SUM(F200:H200)</f>
        <v>0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4"/>
    </row>
    <row r="201" spans="1:30" x14ac:dyDescent="0.25">
      <c r="A201" s="22"/>
      <c r="B201" s="1" t="str">
        <f>IF(ISBLANK(A201),"",VLOOKUP(A201,'разн. списки'!$I$3:$J$222,2,FALSE))</f>
        <v/>
      </c>
      <c r="C201" s="23"/>
      <c r="D201" s="23"/>
      <c r="E201" s="20">
        <f t="shared" si="3"/>
        <v>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4"/>
    </row>
    <row r="202" spans="1:30" x14ac:dyDescent="0.25">
      <c r="A202" s="22"/>
      <c r="B202" s="1" t="str">
        <f>IF(ISBLANK(A202),"",VLOOKUP(A202,'разн. списки'!$I$3:$J$222,2,FALSE))</f>
        <v/>
      </c>
      <c r="C202" s="23"/>
      <c r="D202" s="23"/>
      <c r="E202" s="20">
        <f t="shared" si="3"/>
        <v>0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4"/>
    </row>
    <row r="203" spans="1:30" x14ac:dyDescent="0.25">
      <c r="A203" s="22"/>
      <c r="B203" s="1" t="str">
        <f>IF(ISBLANK(A203),"",VLOOKUP(A203,'разн. списки'!$I$3:$J$222,2,FALSE))</f>
        <v/>
      </c>
      <c r="C203" s="23"/>
      <c r="D203" s="23"/>
      <c r="E203" s="20">
        <f t="shared" si="3"/>
        <v>0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4"/>
    </row>
    <row r="204" spans="1:30" x14ac:dyDescent="0.25">
      <c r="A204" s="22"/>
      <c r="B204" s="1" t="str">
        <f>IF(ISBLANK(A204),"",VLOOKUP(A204,'разн. списки'!$I$3:$J$222,2,FALSE))</f>
        <v/>
      </c>
      <c r="C204" s="23"/>
      <c r="D204" s="23"/>
      <c r="E204" s="20">
        <f t="shared" si="3"/>
        <v>0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4"/>
    </row>
    <row r="205" spans="1:30" x14ac:dyDescent="0.25">
      <c r="A205" s="22"/>
      <c r="B205" s="1" t="str">
        <f>IF(ISBLANK(A205),"",VLOOKUP(A205,'разн. списки'!$I$3:$J$222,2,FALSE))</f>
        <v/>
      </c>
      <c r="C205" s="23"/>
      <c r="D205" s="23"/>
      <c r="E205" s="20">
        <f t="shared" si="3"/>
        <v>0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4"/>
    </row>
    <row r="206" spans="1:30" x14ac:dyDescent="0.25">
      <c r="A206" s="22"/>
      <c r="B206" s="1" t="str">
        <f>IF(ISBLANK(A206),"",VLOOKUP(A206,'разн. списки'!$I$3:$J$222,2,FALSE))</f>
        <v/>
      </c>
      <c r="C206" s="23"/>
      <c r="D206" s="23"/>
      <c r="E206" s="20">
        <f t="shared" si="3"/>
        <v>0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4"/>
    </row>
    <row r="207" spans="1:30" x14ac:dyDescent="0.25">
      <c r="A207" s="22"/>
      <c r="B207" s="1" t="str">
        <f>IF(ISBLANK(A207),"",VLOOKUP(A207,'разн. списки'!$I$3:$J$222,2,FALSE))</f>
        <v/>
      </c>
      <c r="C207" s="23"/>
      <c r="D207" s="23"/>
      <c r="E207" s="20">
        <f t="shared" si="3"/>
        <v>0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4"/>
    </row>
    <row r="208" spans="1:30" x14ac:dyDescent="0.25">
      <c r="A208" s="22"/>
      <c r="B208" s="1" t="str">
        <f>IF(ISBLANK(A208),"",VLOOKUP(A208,'разн. списки'!$I$3:$J$222,2,FALSE))</f>
        <v/>
      </c>
      <c r="C208" s="23"/>
      <c r="D208" s="23"/>
      <c r="E208" s="20">
        <f t="shared" si="3"/>
        <v>0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4"/>
    </row>
    <row r="209" spans="1:30" x14ac:dyDescent="0.25">
      <c r="A209" s="22"/>
      <c r="B209" s="1" t="str">
        <f>IF(ISBLANK(A209),"",VLOOKUP(A209,'разн. списки'!$I$3:$J$222,2,FALSE))</f>
        <v/>
      </c>
      <c r="C209" s="23"/>
      <c r="D209" s="23"/>
      <c r="E209" s="20">
        <f t="shared" si="3"/>
        <v>0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4"/>
    </row>
    <row r="210" spans="1:30" x14ac:dyDescent="0.25">
      <c r="A210" s="22"/>
      <c r="B210" s="1" t="str">
        <f>IF(ISBLANK(A210),"",VLOOKUP(A210,'разн. списки'!$I$3:$J$222,2,FALSE))</f>
        <v/>
      </c>
      <c r="C210" s="23"/>
      <c r="D210" s="23"/>
      <c r="E210" s="20">
        <f t="shared" si="3"/>
        <v>0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4"/>
    </row>
    <row r="211" spans="1:30" x14ac:dyDescent="0.25">
      <c r="A211" s="22"/>
      <c r="B211" s="1" t="str">
        <f>IF(ISBLANK(A211),"",VLOOKUP(A211,'разн. списки'!$I$3:$J$222,2,FALSE))</f>
        <v/>
      </c>
      <c r="C211" s="23"/>
      <c r="D211" s="23"/>
      <c r="E211" s="20">
        <f t="shared" si="3"/>
        <v>0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4"/>
    </row>
    <row r="212" spans="1:30" x14ac:dyDescent="0.25">
      <c r="A212" s="22"/>
      <c r="B212" s="1" t="str">
        <f>IF(ISBLANK(A212),"",VLOOKUP(A212,'разн. списки'!$I$3:$J$222,2,FALSE))</f>
        <v/>
      </c>
      <c r="C212" s="23"/>
      <c r="D212" s="23"/>
      <c r="E212" s="20">
        <f t="shared" si="3"/>
        <v>0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4"/>
    </row>
    <row r="213" spans="1:30" x14ac:dyDescent="0.25">
      <c r="A213" s="22"/>
      <c r="B213" s="1" t="str">
        <f>IF(ISBLANK(A213),"",VLOOKUP(A213,'разн. списки'!$I$3:$J$222,2,FALSE))</f>
        <v/>
      </c>
      <c r="C213" s="23"/>
      <c r="D213" s="23"/>
      <c r="E213" s="20">
        <f t="shared" si="3"/>
        <v>0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4"/>
    </row>
    <row r="214" spans="1:30" x14ac:dyDescent="0.25">
      <c r="A214" s="22"/>
      <c r="B214" s="1" t="str">
        <f>IF(ISBLANK(A214),"",VLOOKUP(A214,'разн. списки'!$I$3:$J$222,2,FALSE))</f>
        <v/>
      </c>
      <c r="C214" s="23"/>
      <c r="D214" s="23"/>
      <c r="E214" s="20">
        <f t="shared" si="3"/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4"/>
    </row>
    <row r="215" spans="1:30" x14ac:dyDescent="0.25">
      <c r="A215" s="22"/>
      <c r="B215" s="1" t="str">
        <f>IF(ISBLANK(A215),"",VLOOKUP(A215,'разн. списки'!$I$3:$J$222,2,FALSE))</f>
        <v/>
      </c>
      <c r="C215" s="23"/>
      <c r="D215" s="23"/>
      <c r="E215" s="20">
        <f t="shared" si="3"/>
        <v>0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4"/>
    </row>
    <row r="216" spans="1:30" x14ac:dyDescent="0.25">
      <c r="A216" s="22"/>
      <c r="B216" s="1" t="str">
        <f>IF(ISBLANK(A216),"",VLOOKUP(A216,'разн. списки'!$I$3:$J$222,2,FALSE))</f>
        <v/>
      </c>
      <c r="C216" s="23"/>
      <c r="D216" s="23"/>
      <c r="E216" s="20">
        <f t="shared" si="3"/>
        <v>0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4"/>
    </row>
    <row r="217" spans="1:30" x14ac:dyDescent="0.25">
      <c r="A217" s="22"/>
      <c r="B217" s="1" t="str">
        <f>IF(ISBLANK(A217),"",VLOOKUP(A217,'разн. списки'!$I$3:$J$222,2,FALSE))</f>
        <v/>
      </c>
      <c r="C217" s="23"/>
      <c r="D217" s="23"/>
      <c r="E217" s="20">
        <f t="shared" si="3"/>
        <v>0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4"/>
    </row>
    <row r="218" spans="1:30" x14ac:dyDescent="0.25">
      <c r="A218" s="22"/>
      <c r="B218" s="1" t="str">
        <f>IF(ISBLANK(A218),"",VLOOKUP(A218,'разн. списки'!$I$3:$J$222,2,FALSE))</f>
        <v/>
      </c>
      <c r="C218" s="23"/>
      <c r="D218" s="23"/>
      <c r="E218" s="20">
        <f t="shared" si="3"/>
        <v>0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4"/>
    </row>
    <row r="219" spans="1:30" x14ac:dyDescent="0.25">
      <c r="A219" s="22"/>
      <c r="B219" s="1" t="str">
        <f>IF(ISBLANK(A219),"",VLOOKUP(A219,'разн. списки'!$I$3:$J$222,2,FALSE))</f>
        <v/>
      </c>
      <c r="C219" s="23"/>
      <c r="D219" s="23"/>
      <c r="E219" s="20">
        <f t="shared" si="3"/>
        <v>0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4"/>
    </row>
    <row r="220" spans="1:30" x14ac:dyDescent="0.25">
      <c r="A220" s="22"/>
      <c r="B220" s="1" t="str">
        <f>IF(ISBLANK(A220),"",VLOOKUP(A220,'разн. списки'!$I$3:$J$222,2,FALSE))</f>
        <v/>
      </c>
      <c r="C220" s="23"/>
      <c r="D220" s="23"/>
      <c r="E220" s="20">
        <f t="shared" si="3"/>
        <v>0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4"/>
    </row>
    <row r="221" spans="1:30" x14ac:dyDescent="0.25">
      <c r="A221" s="22"/>
      <c r="B221" s="1" t="str">
        <f>IF(ISBLANK(A221),"",VLOOKUP(A221,'разн. списки'!$I$3:$J$222,2,FALSE))</f>
        <v/>
      </c>
      <c r="C221" s="23"/>
      <c r="D221" s="23"/>
      <c r="E221" s="20">
        <f t="shared" si="3"/>
        <v>0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4"/>
    </row>
    <row r="222" spans="1:30" x14ac:dyDescent="0.25">
      <c r="A222" s="22"/>
      <c r="B222" s="1" t="str">
        <f>IF(ISBLANK(A222),"",VLOOKUP(A222,'разн. списки'!$I$3:$J$222,2,FALSE))</f>
        <v/>
      </c>
      <c r="C222" s="23"/>
      <c r="D222" s="23"/>
      <c r="E222" s="20">
        <f t="shared" si="3"/>
        <v>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4"/>
    </row>
    <row r="223" spans="1:30" x14ac:dyDescent="0.25">
      <c r="A223" s="22"/>
      <c r="B223" s="1" t="str">
        <f>IF(ISBLANK(A223),"",VLOOKUP(A223,'разн. списки'!$I$3:$J$222,2,FALSE))</f>
        <v/>
      </c>
      <c r="C223" s="23"/>
      <c r="D223" s="23"/>
      <c r="E223" s="20">
        <f t="shared" si="3"/>
        <v>0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4"/>
    </row>
    <row r="224" spans="1:30" x14ac:dyDescent="0.25">
      <c r="A224" s="22"/>
      <c r="B224" s="1" t="str">
        <f>IF(ISBLANK(A224),"",VLOOKUP(A224,'разн. списки'!$I$3:$J$222,2,FALSE))</f>
        <v/>
      </c>
      <c r="C224" s="23"/>
      <c r="D224" s="23"/>
      <c r="E224" s="20">
        <f t="shared" si="3"/>
        <v>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4"/>
    </row>
    <row r="225" spans="1:30" x14ac:dyDescent="0.25">
      <c r="A225" s="22"/>
      <c r="B225" s="1" t="str">
        <f>IF(ISBLANK(A225),"",VLOOKUP(A225,'разн. списки'!$I$3:$J$222,2,FALSE))</f>
        <v/>
      </c>
      <c r="C225" s="23"/>
      <c r="D225" s="23"/>
      <c r="E225" s="20">
        <f t="shared" si="3"/>
        <v>0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4"/>
    </row>
    <row r="226" spans="1:30" x14ac:dyDescent="0.25">
      <c r="A226" s="22"/>
      <c r="B226" s="1" t="str">
        <f>IF(ISBLANK(A226),"",VLOOKUP(A226,'разн. списки'!$I$3:$J$222,2,FALSE))</f>
        <v/>
      </c>
      <c r="C226" s="23"/>
      <c r="D226" s="23"/>
      <c r="E226" s="20">
        <f t="shared" si="3"/>
        <v>0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4"/>
    </row>
    <row r="227" spans="1:30" x14ac:dyDescent="0.25">
      <c r="A227" s="22"/>
      <c r="B227" s="1" t="str">
        <f>IF(ISBLANK(A227),"",VLOOKUP(A227,'разн. списки'!$I$3:$J$222,2,FALSE))</f>
        <v/>
      </c>
      <c r="C227" s="23"/>
      <c r="D227" s="23"/>
      <c r="E227" s="20">
        <f t="shared" si="3"/>
        <v>0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4"/>
    </row>
    <row r="228" spans="1:30" x14ac:dyDescent="0.25">
      <c r="A228" s="22"/>
      <c r="B228" s="1" t="str">
        <f>IF(ISBLANK(A228),"",VLOOKUP(A228,'разн. списки'!$I$3:$J$222,2,FALSE))</f>
        <v/>
      </c>
      <c r="C228" s="23"/>
      <c r="D228" s="23"/>
      <c r="E228" s="20">
        <f t="shared" si="3"/>
        <v>0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4"/>
    </row>
    <row r="229" spans="1:30" x14ac:dyDescent="0.25">
      <c r="A229" s="22"/>
      <c r="B229" s="1" t="str">
        <f>IF(ISBLANK(A229),"",VLOOKUP(A229,'разн. списки'!$I$3:$J$222,2,FALSE))</f>
        <v/>
      </c>
      <c r="C229" s="23"/>
      <c r="D229" s="23"/>
      <c r="E229" s="20">
        <f t="shared" si="3"/>
        <v>0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4"/>
    </row>
    <row r="230" spans="1:30" x14ac:dyDescent="0.25">
      <c r="A230" s="22"/>
      <c r="B230" s="1" t="str">
        <f>IF(ISBLANK(A230),"",VLOOKUP(A230,'разн. списки'!$I$3:$J$222,2,FALSE))</f>
        <v/>
      </c>
      <c r="C230" s="23"/>
      <c r="D230" s="23"/>
      <c r="E230" s="20">
        <f t="shared" si="3"/>
        <v>0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4"/>
    </row>
    <row r="231" spans="1:30" x14ac:dyDescent="0.25">
      <c r="A231" s="22"/>
      <c r="B231" s="1" t="str">
        <f>IF(ISBLANK(A231),"",VLOOKUP(A231,'разн. списки'!$I$3:$J$222,2,FALSE))</f>
        <v/>
      </c>
      <c r="C231" s="23"/>
      <c r="D231" s="23"/>
      <c r="E231" s="20">
        <f t="shared" si="3"/>
        <v>0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4"/>
    </row>
    <row r="232" spans="1:30" x14ac:dyDescent="0.25">
      <c r="A232" s="22"/>
      <c r="B232" s="1" t="str">
        <f>IF(ISBLANK(A232),"",VLOOKUP(A232,'разн. списки'!$I$3:$J$222,2,FALSE))</f>
        <v/>
      </c>
      <c r="C232" s="23"/>
      <c r="D232" s="23"/>
      <c r="E232" s="20">
        <f t="shared" si="3"/>
        <v>0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4"/>
    </row>
    <row r="233" spans="1:30" x14ac:dyDescent="0.25">
      <c r="A233" s="22"/>
      <c r="B233" s="1" t="str">
        <f>IF(ISBLANK(A233),"",VLOOKUP(A233,'разн. списки'!$I$3:$J$222,2,FALSE))</f>
        <v/>
      </c>
      <c r="C233" s="23"/>
      <c r="D233" s="23"/>
      <c r="E233" s="20">
        <f t="shared" si="3"/>
        <v>0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4"/>
    </row>
    <row r="234" spans="1:30" x14ac:dyDescent="0.25">
      <c r="A234" s="22"/>
      <c r="B234" s="1" t="str">
        <f>IF(ISBLANK(A234),"",VLOOKUP(A234,'разн. списки'!$I$3:$J$222,2,FALSE))</f>
        <v/>
      </c>
      <c r="C234" s="23"/>
      <c r="D234" s="23"/>
      <c r="E234" s="20">
        <f t="shared" si="3"/>
        <v>0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4"/>
    </row>
    <row r="235" spans="1:30" x14ac:dyDescent="0.25">
      <c r="A235" s="22"/>
      <c r="B235" s="1" t="str">
        <f>IF(ISBLANK(A235),"",VLOOKUP(A235,'разн. списки'!$I$3:$J$222,2,FALSE))</f>
        <v/>
      </c>
      <c r="C235" s="23"/>
      <c r="D235" s="23"/>
      <c r="E235" s="20">
        <f t="shared" si="3"/>
        <v>0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4"/>
    </row>
    <row r="236" spans="1:30" x14ac:dyDescent="0.25">
      <c r="A236" s="22"/>
      <c r="B236" s="1" t="str">
        <f>IF(ISBLANK(A236),"",VLOOKUP(A236,'разн. списки'!$I$3:$J$222,2,FALSE))</f>
        <v/>
      </c>
      <c r="C236" s="23"/>
      <c r="D236" s="23"/>
      <c r="E236" s="20">
        <f t="shared" si="3"/>
        <v>0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4"/>
    </row>
    <row r="237" spans="1:30" x14ac:dyDescent="0.25">
      <c r="A237" s="22"/>
      <c r="B237" s="1" t="str">
        <f>IF(ISBLANK(A237),"",VLOOKUP(A237,'разн. списки'!$I$3:$J$222,2,FALSE))</f>
        <v/>
      </c>
      <c r="C237" s="23"/>
      <c r="D237" s="23"/>
      <c r="E237" s="20">
        <f t="shared" si="3"/>
        <v>0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4"/>
    </row>
    <row r="238" spans="1:30" x14ac:dyDescent="0.25">
      <c r="A238" s="22"/>
      <c r="B238" s="1" t="str">
        <f>IF(ISBLANK(A238),"",VLOOKUP(A238,'разн. списки'!$I$3:$J$222,2,FALSE))</f>
        <v/>
      </c>
      <c r="C238" s="23"/>
      <c r="D238" s="23"/>
      <c r="E238" s="20">
        <f t="shared" si="3"/>
        <v>0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4"/>
    </row>
    <row r="239" spans="1:30" x14ac:dyDescent="0.25">
      <c r="A239" s="22"/>
      <c r="B239" s="1" t="str">
        <f>IF(ISBLANK(A239),"",VLOOKUP(A239,'разн. списки'!$I$3:$J$222,2,FALSE))</f>
        <v/>
      </c>
      <c r="C239" s="23"/>
      <c r="D239" s="23"/>
      <c r="E239" s="20">
        <f t="shared" si="3"/>
        <v>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4"/>
    </row>
    <row r="240" spans="1:30" x14ac:dyDescent="0.25">
      <c r="A240" s="22"/>
      <c r="B240" s="1" t="str">
        <f>IF(ISBLANK(A240),"",VLOOKUP(A240,'разн. списки'!$I$3:$J$222,2,FALSE))</f>
        <v/>
      </c>
      <c r="C240" s="23"/>
      <c r="D240" s="23"/>
      <c r="E240" s="20">
        <f t="shared" si="3"/>
        <v>0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4"/>
    </row>
    <row r="241" spans="1:30" x14ac:dyDescent="0.25">
      <c r="A241" s="22"/>
      <c r="B241" s="1" t="str">
        <f>IF(ISBLANK(A241),"",VLOOKUP(A241,'разн. списки'!$I$3:$J$222,2,FALSE))</f>
        <v/>
      </c>
      <c r="C241" s="23"/>
      <c r="D241" s="23"/>
      <c r="E241" s="20">
        <f t="shared" si="3"/>
        <v>0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4"/>
    </row>
    <row r="242" spans="1:30" x14ac:dyDescent="0.25">
      <c r="A242" s="22"/>
      <c r="B242" s="1" t="str">
        <f>IF(ISBLANK(A242),"",VLOOKUP(A242,'разн. списки'!$I$3:$J$222,2,FALSE))</f>
        <v/>
      </c>
      <c r="C242" s="23"/>
      <c r="D242" s="23"/>
      <c r="E242" s="20">
        <f t="shared" si="3"/>
        <v>0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4"/>
    </row>
    <row r="243" spans="1:30" x14ac:dyDescent="0.25">
      <c r="A243" s="22"/>
      <c r="B243" s="1" t="str">
        <f>IF(ISBLANK(A243),"",VLOOKUP(A243,'разн. списки'!$I$3:$J$222,2,FALSE))</f>
        <v/>
      </c>
      <c r="C243" s="23"/>
      <c r="D243" s="23"/>
      <c r="E243" s="20">
        <f t="shared" si="3"/>
        <v>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4"/>
    </row>
    <row r="244" spans="1:30" x14ac:dyDescent="0.25">
      <c r="A244" s="22"/>
      <c r="B244" s="1" t="str">
        <f>IF(ISBLANK(A244),"",VLOOKUP(A244,'разн. списки'!$I$3:$J$222,2,FALSE))</f>
        <v/>
      </c>
      <c r="C244" s="23"/>
      <c r="D244" s="23"/>
      <c r="E244" s="20">
        <f t="shared" si="3"/>
        <v>0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4"/>
    </row>
    <row r="245" spans="1:30" x14ac:dyDescent="0.25">
      <c r="A245" s="22"/>
      <c r="B245" s="1" t="str">
        <f>IF(ISBLANK(A245),"",VLOOKUP(A245,'разн. списки'!$I$3:$J$222,2,FALSE))</f>
        <v/>
      </c>
      <c r="C245" s="23"/>
      <c r="D245" s="23"/>
      <c r="E245" s="20">
        <f t="shared" si="3"/>
        <v>0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4"/>
    </row>
    <row r="246" spans="1:30" x14ac:dyDescent="0.25">
      <c r="A246" s="22"/>
      <c r="B246" s="1" t="str">
        <f>IF(ISBLANK(A246),"",VLOOKUP(A246,'разн. списки'!$I$3:$J$222,2,FALSE))</f>
        <v/>
      </c>
      <c r="C246" s="23"/>
      <c r="D246" s="23"/>
      <c r="E246" s="20">
        <f t="shared" si="3"/>
        <v>0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4"/>
    </row>
    <row r="247" spans="1:30" x14ac:dyDescent="0.25">
      <c r="A247" s="22"/>
      <c r="B247" s="1" t="str">
        <f>IF(ISBLANK(A247),"",VLOOKUP(A247,'разн. списки'!$I$3:$J$222,2,FALSE))</f>
        <v/>
      </c>
      <c r="C247" s="23"/>
      <c r="D247" s="23"/>
      <c r="E247" s="20">
        <f t="shared" si="3"/>
        <v>0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4"/>
    </row>
    <row r="248" spans="1:30" x14ac:dyDescent="0.25">
      <c r="A248" s="22"/>
      <c r="B248" s="1" t="str">
        <f>IF(ISBLANK(A248),"",VLOOKUP(A248,'разн. списки'!$I$3:$J$222,2,FALSE))</f>
        <v/>
      </c>
      <c r="C248" s="23"/>
      <c r="D248" s="23"/>
      <c r="E248" s="20">
        <f t="shared" si="3"/>
        <v>0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4"/>
    </row>
    <row r="249" spans="1:30" x14ac:dyDescent="0.25">
      <c r="A249" s="22"/>
      <c r="B249" s="1" t="str">
        <f>IF(ISBLANK(A249),"",VLOOKUP(A249,'разн. списки'!$I$3:$J$222,2,FALSE))</f>
        <v/>
      </c>
      <c r="C249" s="23"/>
      <c r="D249" s="23"/>
      <c r="E249" s="20">
        <f t="shared" si="3"/>
        <v>0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4"/>
    </row>
    <row r="250" spans="1:30" x14ac:dyDescent="0.25">
      <c r="A250" s="22"/>
      <c r="B250" s="1" t="str">
        <f>IF(ISBLANK(A250),"",VLOOKUP(A250,'разн. списки'!$I$3:$J$222,2,FALSE))</f>
        <v/>
      </c>
      <c r="C250" s="23"/>
      <c r="D250" s="23"/>
      <c r="E250" s="20">
        <f t="shared" si="3"/>
        <v>0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4"/>
    </row>
    <row r="251" spans="1:30" x14ac:dyDescent="0.25">
      <c r="A251" s="22"/>
      <c r="B251" s="1" t="str">
        <f>IF(ISBLANK(A251),"",VLOOKUP(A251,'разн. списки'!$I$3:$J$222,2,FALSE))</f>
        <v/>
      </c>
      <c r="C251" s="23"/>
      <c r="D251" s="23"/>
      <c r="E251" s="20">
        <f t="shared" si="3"/>
        <v>0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4"/>
    </row>
    <row r="252" spans="1:30" x14ac:dyDescent="0.25">
      <c r="A252" s="22"/>
      <c r="B252" s="1" t="str">
        <f>IF(ISBLANK(A252),"",VLOOKUP(A252,'разн. списки'!$I$3:$J$222,2,FALSE))</f>
        <v/>
      </c>
      <c r="C252" s="23"/>
      <c r="D252" s="23"/>
      <c r="E252" s="20">
        <f t="shared" si="3"/>
        <v>0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4"/>
    </row>
    <row r="253" spans="1:30" x14ac:dyDescent="0.25">
      <c r="A253" s="22"/>
      <c r="B253" s="1" t="str">
        <f>IF(ISBLANK(A253),"",VLOOKUP(A253,'разн. списки'!$I$3:$J$222,2,FALSE))</f>
        <v/>
      </c>
      <c r="C253" s="23"/>
      <c r="D253" s="23"/>
      <c r="E253" s="20">
        <f t="shared" si="3"/>
        <v>0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4"/>
    </row>
    <row r="254" spans="1:30" x14ac:dyDescent="0.25">
      <c r="A254" s="22"/>
      <c r="B254" s="1" t="str">
        <f>IF(ISBLANK(A254),"",VLOOKUP(A254,'разн. списки'!$I$3:$J$222,2,FALSE))</f>
        <v/>
      </c>
      <c r="C254" s="23"/>
      <c r="D254" s="23"/>
      <c r="E254" s="20">
        <f t="shared" si="3"/>
        <v>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4"/>
    </row>
    <row r="255" spans="1:30" x14ac:dyDescent="0.25">
      <c r="A255" s="22"/>
      <c r="B255" s="1" t="str">
        <f>IF(ISBLANK(A255),"",VLOOKUP(A255,'разн. списки'!$I$3:$J$222,2,FALSE))</f>
        <v/>
      </c>
      <c r="C255" s="23"/>
      <c r="D255" s="23"/>
      <c r="E255" s="20">
        <f t="shared" si="3"/>
        <v>0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4"/>
    </row>
    <row r="256" spans="1:30" x14ac:dyDescent="0.25">
      <c r="A256" s="22"/>
      <c r="B256" s="1" t="str">
        <f>IF(ISBLANK(A256),"",VLOOKUP(A256,'разн. списки'!$I$3:$J$222,2,FALSE))</f>
        <v/>
      </c>
      <c r="C256" s="23"/>
      <c r="D256" s="23"/>
      <c r="E256" s="20">
        <f t="shared" si="3"/>
        <v>0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4"/>
    </row>
    <row r="257" spans="1:30" x14ac:dyDescent="0.25">
      <c r="A257" s="22"/>
      <c r="B257" s="1" t="str">
        <f>IF(ISBLANK(A257),"",VLOOKUP(A257,'разн. списки'!$I$3:$J$222,2,FALSE))</f>
        <v/>
      </c>
      <c r="C257" s="23"/>
      <c r="D257" s="23"/>
      <c r="E257" s="20">
        <f t="shared" si="3"/>
        <v>0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4"/>
    </row>
    <row r="258" spans="1:30" x14ac:dyDescent="0.25">
      <c r="A258" s="22"/>
      <c r="B258" s="1" t="str">
        <f>IF(ISBLANK(A258),"",VLOOKUP(A258,'разн. списки'!$I$3:$J$222,2,FALSE))</f>
        <v/>
      </c>
      <c r="C258" s="23"/>
      <c r="D258" s="23"/>
      <c r="E258" s="20">
        <f t="shared" si="3"/>
        <v>0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4"/>
    </row>
    <row r="259" spans="1:30" x14ac:dyDescent="0.25">
      <c r="A259" s="22"/>
      <c r="B259" s="1" t="str">
        <f>IF(ISBLANK(A259),"",VLOOKUP(A259,'разн. списки'!$I$3:$J$222,2,FALSE))</f>
        <v/>
      </c>
      <c r="C259" s="23"/>
      <c r="D259" s="23"/>
      <c r="E259" s="20">
        <f t="shared" si="3"/>
        <v>0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4"/>
    </row>
    <row r="260" spans="1:30" x14ac:dyDescent="0.25">
      <c r="A260" s="22"/>
      <c r="B260" s="1" t="str">
        <f>IF(ISBLANK(A260),"",VLOOKUP(A260,'разн. списки'!$I$3:$J$222,2,FALSE))</f>
        <v/>
      </c>
      <c r="C260" s="23"/>
      <c r="D260" s="23"/>
      <c r="E260" s="20">
        <f t="shared" si="3"/>
        <v>0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4"/>
    </row>
    <row r="261" spans="1:30" x14ac:dyDescent="0.25">
      <c r="A261" s="22"/>
      <c r="B261" s="1" t="str">
        <f>IF(ISBLANK(A261),"",VLOOKUP(A261,'разн. списки'!$I$3:$J$222,2,FALSE))</f>
        <v/>
      </c>
      <c r="C261" s="23"/>
      <c r="D261" s="23"/>
      <c r="E261" s="20">
        <f t="shared" si="3"/>
        <v>0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4"/>
    </row>
    <row r="262" spans="1:30" x14ac:dyDescent="0.25">
      <c r="A262" s="22"/>
      <c r="B262" s="1" t="str">
        <f>IF(ISBLANK(A262),"",VLOOKUP(A262,'разн. списки'!$I$3:$J$222,2,FALSE))</f>
        <v/>
      </c>
      <c r="C262" s="23"/>
      <c r="D262" s="23"/>
      <c r="E262" s="20">
        <f t="shared" si="3"/>
        <v>0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4"/>
    </row>
    <row r="263" spans="1:30" x14ac:dyDescent="0.25">
      <c r="A263" s="22"/>
      <c r="B263" s="1" t="str">
        <f>IF(ISBLANK(A263),"",VLOOKUP(A263,'разн. списки'!$I$3:$J$222,2,FALSE))</f>
        <v/>
      </c>
      <c r="C263" s="23"/>
      <c r="D263" s="23"/>
      <c r="E263" s="20">
        <f t="shared" si="3"/>
        <v>0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4"/>
    </row>
    <row r="264" spans="1:30" x14ac:dyDescent="0.25">
      <c r="A264" s="22"/>
      <c r="B264" s="1" t="str">
        <f>IF(ISBLANK(A264),"",VLOOKUP(A264,'разн. списки'!$I$3:$J$222,2,FALSE))</f>
        <v/>
      </c>
      <c r="C264" s="23"/>
      <c r="D264" s="23"/>
      <c r="E264" s="20">
        <f t="shared" ref="E264:E327" si="4">SUM(F264:H264)</f>
        <v>0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4"/>
    </row>
    <row r="265" spans="1:30" x14ac:dyDescent="0.25">
      <c r="A265" s="22"/>
      <c r="B265" s="1" t="str">
        <f>IF(ISBLANK(A265),"",VLOOKUP(A265,'разн. списки'!$I$3:$J$222,2,FALSE))</f>
        <v/>
      </c>
      <c r="C265" s="23"/>
      <c r="D265" s="23"/>
      <c r="E265" s="20">
        <f t="shared" si="4"/>
        <v>0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4"/>
    </row>
    <row r="266" spans="1:30" x14ac:dyDescent="0.25">
      <c r="A266" s="22"/>
      <c r="B266" s="1" t="str">
        <f>IF(ISBLANK(A266),"",VLOOKUP(A266,'разн. списки'!$I$3:$J$222,2,FALSE))</f>
        <v/>
      </c>
      <c r="C266" s="23"/>
      <c r="D266" s="23"/>
      <c r="E266" s="20">
        <f t="shared" si="4"/>
        <v>0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4"/>
    </row>
    <row r="267" spans="1:30" x14ac:dyDescent="0.25">
      <c r="A267" s="22"/>
      <c r="B267" s="1" t="str">
        <f>IF(ISBLANK(A267),"",VLOOKUP(A267,'разн. списки'!$I$3:$J$222,2,FALSE))</f>
        <v/>
      </c>
      <c r="C267" s="23"/>
      <c r="D267" s="23"/>
      <c r="E267" s="20">
        <f t="shared" si="4"/>
        <v>0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4"/>
    </row>
    <row r="268" spans="1:30" x14ac:dyDescent="0.25">
      <c r="A268" s="22"/>
      <c r="B268" s="1" t="str">
        <f>IF(ISBLANK(A268),"",VLOOKUP(A268,'разн. списки'!$I$3:$J$222,2,FALSE))</f>
        <v/>
      </c>
      <c r="C268" s="23"/>
      <c r="D268" s="23"/>
      <c r="E268" s="20">
        <f t="shared" si="4"/>
        <v>0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4"/>
    </row>
    <row r="269" spans="1:30" x14ac:dyDescent="0.25">
      <c r="A269" s="22"/>
      <c r="B269" s="1" t="str">
        <f>IF(ISBLANK(A269),"",VLOOKUP(A269,'разн. списки'!$I$3:$J$222,2,FALSE))</f>
        <v/>
      </c>
      <c r="C269" s="23"/>
      <c r="D269" s="23"/>
      <c r="E269" s="20">
        <f t="shared" si="4"/>
        <v>0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4"/>
    </row>
    <row r="270" spans="1:30" x14ac:dyDescent="0.25">
      <c r="A270" s="22"/>
      <c r="B270" s="1" t="str">
        <f>IF(ISBLANK(A270),"",VLOOKUP(A270,'разн. списки'!$I$3:$J$222,2,FALSE))</f>
        <v/>
      </c>
      <c r="C270" s="23"/>
      <c r="D270" s="23"/>
      <c r="E270" s="20">
        <f t="shared" si="4"/>
        <v>0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4"/>
    </row>
    <row r="271" spans="1:30" x14ac:dyDescent="0.25">
      <c r="A271" s="22"/>
      <c r="B271" s="1" t="str">
        <f>IF(ISBLANK(A271),"",VLOOKUP(A271,'разн. списки'!$I$3:$J$222,2,FALSE))</f>
        <v/>
      </c>
      <c r="C271" s="23"/>
      <c r="D271" s="23"/>
      <c r="E271" s="20">
        <f t="shared" si="4"/>
        <v>0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4"/>
    </row>
    <row r="272" spans="1:30" x14ac:dyDescent="0.25">
      <c r="A272" s="22"/>
      <c r="B272" s="1" t="str">
        <f>IF(ISBLANK(A272),"",VLOOKUP(A272,'разн. списки'!$I$3:$J$222,2,FALSE))</f>
        <v/>
      </c>
      <c r="C272" s="23"/>
      <c r="D272" s="23"/>
      <c r="E272" s="20">
        <f t="shared" si="4"/>
        <v>0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4"/>
    </row>
    <row r="273" spans="1:30" x14ac:dyDescent="0.25">
      <c r="A273" s="22"/>
      <c r="B273" s="1" t="str">
        <f>IF(ISBLANK(A273),"",VLOOKUP(A273,'разн. списки'!$I$3:$J$222,2,FALSE))</f>
        <v/>
      </c>
      <c r="C273" s="23"/>
      <c r="D273" s="23"/>
      <c r="E273" s="20">
        <f t="shared" si="4"/>
        <v>0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4"/>
    </row>
    <row r="274" spans="1:30" x14ac:dyDescent="0.25">
      <c r="A274" s="22"/>
      <c r="B274" s="1" t="str">
        <f>IF(ISBLANK(A274),"",VLOOKUP(A274,'разн. списки'!$I$3:$J$222,2,FALSE))</f>
        <v/>
      </c>
      <c r="C274" s="23"/>
      <c r="D274" s="23"/>
      <c r="E274" s="20">
        <f t="shared" si="4"/>
        <v>0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4"/>
    </row>
    <row r="275" spans="1:30" x14ac:dyDescent="0.25">
      <c r="A275" s="22"/>
      <c r="B275" s="1" t="str">
        <f>IF(ISBLANK(A275),"",VLOOKUP(A275,'разн. списки'!$I$3:$J$222,2,FALSE))</f>
        <v/>
      </c>
      <c r="C275" s="23"/>
      <c r="D275" s="23"/>
      <c r="E275" s="20">
        <f t="shared" si="4"/>
        <v>0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4"/>
    </row>
    <row r="276" spans="1:30" x14ac:dyDescent="0.25">
      <c r="A276" s="22"/>
      <c r="B276" s="1" t="str">
        <f>IF(ISBLANK(A276),"",VLOOKUP(A276,'разн. списки'!$I$3:$J$222,2,FALSE))</f>
        <v/>
      </c>
      <c r="C276" s="23"/>
      <c r="D276" s="23"/>
      <c r="E276" s="20">
        <f t="shared" si="4"/>
        <v>0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4"/>
    </row>
    <row r="277" spans="1:30" x14ac:dyDescent="0.25">
      <c r="A277" s="22"/>
      <c r="B277" s="1" t="str">
        <f>IF(ISBLANK(A277),"",VLOOKUP(A277,'разн. списки'!$I$3:$J$222,2,FALSE))</f>
        <v/>
      </c>
      <c r="C277" s="23"/>
      <c r="D277" s="23"/>
      <c r="E277" s="20">
        <f t="shared" si="4"/>
        <v>0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4"/>
    </row>
    <row r="278" spans="1:30" x14ac:dyDescent="0.25">
      <c r="A278" s="22"/>
      <c r="B278" s="1" t="str">
        <f>IF(ISBLANK(A278),"",VLOOKUP(A278,'разн. списки'!$I$3:$J$222,2,FALSE))</f>
        <v/>
      </c>
      <c r="C278" s="23"/>
      <c r="D278" s="23"/>
      <c r="E278" s="20">
        <f t="shared" si="4"/>
        <v>0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4"/>
    </row>
    <row r="279" spans="1:30" x14ac:dyDescent="0.25">
      <c r="A279" s="22"/>
      <c r="B279" s="1" t="str">
        <f>IF(ISBLANK(A279),"",VLOOKUP(A279,'разн. списки'!$I$3:$J$222,2,FALSE))</f>
        <v/>
      </c>
      <c r="C279" s="23"/>
      <c r="D279" s="23"/>
      <c r="E279" s="20">
        <f t="shared" si="4"/>
        <v>0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4"/>
    </row>
    <row r="280" spans="1:30" x14ac:dyDescent="0.25">
      <c r="A280" s="22"/>
      <c r="B280" s="1" t="str">
        <f>IF(ISBLANK(A280),"",VLOOKUP(A280,'разн. списки'!$I$3:$J$222,2,FALSE))</f>
        <v/>
      </c>
      <c r="C280" s="23"/>
      <c r="D280" s="23"/>
      <c r="E280" s="20">
        <f t="shared" si="4"/>
        <v>0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4"/>
    </row>
    <row r="281" spans="1:30" x14ac:dyDescent="0.25">
      <c r="A281" s="22"/>
      <c r="B281" s="1" t="str">
        <f>IF(ISBLANK(A281),"",VLOOKUP(A281,'разн. списки'!$I$3:$J$222,2,FALSE))</f>
        <v/>
      </c>
      <c r="C281" s="23"/>
      <c r="D281" s="23"/>
      <c r="E281" s="20">
        <f t="shared" si="4"/>
        <v>0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4"/>
    </row>
    <row r="282" spans="1:30" x14ac:dyDescent="0.25">
      <c r="A282" s="22"/>
      <c r="B282" s="1" t="str">
        <f>IF(ISBLANK(A282),"",VLOOKUP(A282,'разн. списки'!$I$3:$J$222,2,FALSE))</f>
        <v/>
      </c>
      <c r="C282" s="23"/>
      <c r="D282" s="23"/>
      <c r="E282" s="20">
        <f t="shared" si="4"/>
        <v>0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4"/>
    </row>
    <row r="283" spans="1:30" x14ac:dyDescent="0.25">
      <c r="A283" s="22"/>
      <c r="B283" s="1" t="str">
        <f>IF(ISBLANK(A283),"",VLOOKUP(A283,'разн. списки'!$I$3:$J$222,2,FALSE))</f>
        <v/>
      </c>
      <c r="C283" s="23"/>
      <c r="D283" s="23"/>
      <c r="E283" s="20">
        <f t="shared" si="4"/>
        <v>0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4"/>
    </row>
    <row r="284" spans="1:30" x14ac:dyDescent="0.25">
      <c r="A284" s="22"/>
      <c r="B284" s="1" t="str">
        <f>IF(ISBLANK(A284),"",VLOOKUP(A284,'разн. списки'!$I$3:$J$222,2,FALSE))</f>
        <v/>
      </c>
      <c r="C284" s="23"/>
      <c r="D284" s="23"/>
      <c r="E284" s="20">
        <f t="shared" si="4"/>
        <v>0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4"/>
    </row>
    <row r="285" spans="1:30" x14ac:dyDescent="0.25">
      <c r="A285" s="22"/>
      <c r="B285" s="1" t="str">
        <f>IF(ISBLANK(A285),"",VLOOKUP(A285,'разн. списки'!$I$3:$J$222,2,FALSE))</f>
        <v/>
      </c>
      <c r="C285" s="23"/>
      <c r="D285" s="23"/>
      <c r="E285" s="20">
        <f t="shared" si="4"/>
        <v>0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4"/>
    </row>
    <row r="286" spans="1:30" x14ac:dyDescent="0.25">
      <c r="A286" s="22"/>
      <c r="B286" s="1" t="str">
        <f>IF(ISBLANK(A286),"",VLOOKUP(A286,'разн. списки'!$I$3:$J$222,2,FALSE))</f>
        <v/>
      </c>
      <c r="C286" s="23"/>
      <c r="D286" s="23"/>
      <c r="E286" s="20">
        <f t="shared" si="4"/>
        <v>0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4"/>
    </row>
    <row r="287" spans="1:30" x14ac:dyDescent="0.25">
      <c r="A287" s="22"/>
      <c r="B287" s="1" t="str">
        <f>IF(ISBLANK(A287),"",VLOOKUP(A287,'разн. списки'!$I$3:$J$222,2,FALSE))</f>
        <v/>
      </c>
      <c r="C287" s="23"/>
      <c r="D287" s="23"/>
      <c r="E287" s="20">
        <f t="shared" si="4"/>
        <v>0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4"/>
    </row>
    <row r="288" spans="1:30" x14ac:dyDescent="0.25">
      <c r="A288" s="22"/>
      <c r="B288" s="1" t="str">
        <f>IF(ISBLANK(A288),"",VLOOKUP(A288,'разн. списки'!$I$3:$J$222,2,FALSE))</f>
        <v/>
      </c>
      <c r="C288" s="23"/>
      <c r="D288" s="23"/>
      <c r="E288" s="20">
        <f t="shared" si="4"/>
        <v>0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4"/>
    </row>
    <row r="289" spans="1:30" x14ac:dyDescent="0.25">
      <c r="A289" s="22"/>
      <c r="B289" s="1" t="str">
        <f>IF(ISBLANK(A289),"",VLOOKUP(A289,'разн. списки'!$I$3:$J$222,2,FALSE))</f>
        <v/>
      </c>
      <c r="C289" s="23"/>
      <c r="D289" s="23"/>
      <c r="E289" s="20">
        <f t="shared" si="4"/>
        <v>0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4"/>
    </row>
    <row r="290" spans="1:30" x14ac:dyDescent="0.25">
      <c r="A290" s="22"/>
      <c r="B290" s="1" t="str">
        <f>IF(ISBLANK(A290),"",VLOOKUP(A290,'разн. списки'!$I$3:$J$222,2,FALSE))</f>
        <v/>
      </c>
      <c r="C290" s="23"/>
      <c r="D290" s="23"/>
      <c r="E290" s="20">
        <f t="shared" si="4"/>
        <v>0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4"/>
    </row>
    <row r="291" spans="1:30" x14ac:dyDescent="0.25">
      <c r="A291" s="22"/>
      <c r="B291" s="1" t="str">
        <f>IF(ISBLANK(A291),"",VLOOKUP(A291,'разн. списки'!$I$3:$J$222,2,FALSE))</f>
        <v/>
      </c>
      <c r="C291" s="23"/>
      <c r="D291" s="23"/>
      <c r="E291" s="20">
        <f t="shared" si="4"/>
        <v>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4"/>
    </row>
    <row r="292" spans="1:30" x14ac:dyDescent="0.25">
      <c r="A292" s="22"/>
      <c r="B292" s="1" t="str">
        <f>IF(ISBLANK(A292),"",VLOOKUP(A292,'разн. списки'!$I$3:$J$222,2,FALSE))</f>
        <v/>
      </c>
      <c r="C292" s="23"/>
      <c r="D292" s="23"/>
      <c r="E292" s="20">
        <f t="shared" si="4"/>
        <v>0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4"/>
    </row>
    <row r="293" spans="1:30" x14ac:dyDescent="0.25">
      <c r="A293" s="22"/>
      <c r="B293" s="1" t="str">
        <f>IF(ISBLANK(A293),"",VLOOKUP(A293,'разн. списки'!$I$3:$J$222,2,FALSE))</f>
        <v/>
      </c>
      <c r="C293" s="23"/>
      <c r="D293" s="23"/>
      <c r="E293" s="20">
        <f t="shared" si="4"/>
        <v>0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4"/>
    </row>
    <row r="294" spans="1:30" x14ac:dyDescent="0.25">
      <c r="A294" s="22"/>
      <c r="B294" s="1" t="str">
        <f>IF(ISBLANK(A294),"",VLOOKUP(A294,'разн. списки'!$I$3:$J$222,2,FALSE))</f>
        <v/>
      </c>
      <c r="C294" s="23"/>
      <c r="D294" s="23"/>
      <c r="E294" s="20">
        <f t="shared" si="4"/>
        <v>0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4"/>
    </row>
    <row r="295" spans="1:30" x14ac:dyDescent="0.25">
      <c r="A295" s="22"/>
      <c r="B295" s="1" t="str">
        <f>IF(ISBLANK(A295),"",VLOOKUP(A295,'разн. списки'!$I$3:$J$222,2,FALSE))</f>
        <v/>
      </c>
      <c r="C295" s="23"/>
      <c r="D295" s="23"/>
      <c r="E295" s="20">
        <f t="shared" si="4"/>
        <v>0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4"/>
    </row>
    <row r="296" spans="1:30" x14ac:dyDescent="0.25">
      <c r="A296" s="22"/>
      <c r="B296" s="1" t="str">
        <f>IF(ISBLANK(A296),"",VLOOKUP(A296,'разн. списки'!$I$3:$J$222,2,FALSE))</f>
        <v/>
      </c>
      <c r="C296" s="23"/>
      <c r="D296" s="23"/>
      <c r="E296" s="20">
        <f t="shared" si="4"/>
        <v>0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4"/>
    </row>
    <row r="297" spans="1:30" x14ac:dyDescent="0.25">
      <c r="A297" s="22"/>
      <c r="B297" s="1" t="str">
        <f>IF(ISBLANK(A297),"",VLOOKUP(A297,'разн. списки'!$I$3:$J$222,2,FALSE))</f>
        <v/>
      </c>
      <c r="C297" s="23"/>
      <c r="D297" s="23"/>
      <c r="E297" s="20">
        <f t="shared" si="4"/>
        <v>0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4"/>
    </row>
    <row r="298" spans="1:30" x14ac:dyDescent="0.25">
      <c r="A298" s="22"/>
      <c r="B298" s="1" t="str">
        <f>IF(ISBLANK(A298),"",VLOOKUP(A298,'разн. списки'!$I$3:$J$222,2,FALSE))</f>
        <v/>
      </c>
      <c r="C298" s="23"/>
      <c r="D298" s="23"/>
      <c r="E298" s="20">
        <f t="shared" si="4"/>
        <v>0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4"/>
    </row>
    <row r="299" spans="1:30" x14ac:dyDescent="0.25">
      <c r="A299" s="22"/>
      <c r="B299" s="1" t="str">
        <f>IF(ISBLANK(A299),"",VLOOKUP(A299,'разн. списки'!$I$3:$J$222,2,FALSE))</f>
        <v/>
      </c>
      <c r="C299" s="23"/>
      <c r="D299" s="23"/>
      <c r="E299" s="20">
        <f t="shared" si="4"/>
        <v>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4"/>
    </row>
    <row r="300" spans="1:30" x14ac:dyDescent="0.25">
      <c r="A300" s="22"/>
      <c r="B300" s="1" t="str">
        <f>IF(ISBLANK(A300),"",VLOOKUP(A300,'разн. списки'!$I$3:$J$222,2,FALSE))</f>
        <v/>
      </c>
      <c r="C300" s="23"/>
      <c r="D300" s="23"/>
      <c r="E300" s="20">
        <f t="shared" si="4"/>
        <v>0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4"/>
    </row>
    <row r="301" spans="1:30" x14ac:dyDescent="0.25">
      <c r="A301" s="22"/>
      <c r="B301" s="1" t="str">
        <f>IF(ISBLANK(A301),"",VLOOKUP(A301,'разн. списки'!$I$3:$J$222,2,FALSE))</f>
        <v/>
      </c>
      <c r="C301" s="23"/>
      <c r="D301" s="23"/>
      <c r="E301" s="20">
        <f t="shared" si="4"/>
        <v>0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4"/>
    </row>
    <row r="302" spans="1:30" x14ac:dyDescent="0.25">
      <c r="A302" s="22"/>
      <c r="B302" s="1" t="str">
        <f>IF(ISBLANK(A302),"",VLOOKUP(A302,'разн. списки'!$I$3:$J$222,2,FALSE))</f>
        <v/>
      </c>
      <c r="C302" s="23"/>
      <c r="D302" s="23"/>
      <c r="E302" s="20">
        <f t="shared" si="4"/>
        <v>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4"/>
    </row>
    <row r="303" spans="1:30" x14ac:dyDescent="0.25">
      <c r="A303" s="22"/>
      <c r="B303" s="1" t="str">
        <f>IF(ISBLANK(A303),"",VLOOKUP(A303,'разн. списки'!$I$3:$J$222,2,FALSE))</f>
        <v/>
      </c>
      <c r="C303" s="23"/>
      <c r="D303" s="23"/>
      <c r="E303" s="20">
        <f t="shared" si="4"/>
        <v>0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4"/>
    </row>
    <row r="304" spans="1:30" x14ac:dyDescent="0.25">
      <c r="A304" s="22"/>
      <c r="B304" s="1" t="str">
        <f>IF(ISBLANK(A304),"",VLOOKUP(A304,'разн. списки'!$I$3:$J$222,2,FALSE))</f>
        <v/>
      </c>
      <c r="C304" s="23"/>
      <c r="D304" s="23"/>
      <c r="E304" s="20">
        <f t="shared" si="4"/>
        <v>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4"/>
    </row>
    <row r="305" spans="1:30" x14ac:dyDescent="0.25">
      <c r="A305" s="22"/>
      <c r="B305" s="1" t="str">
        <f>IF(ISBLANK(A305),"",VLOOKUP(A305,'разн. списки'!$I$3:$J$222,2,FALSE))</f>
        <v/>
      </c>
      <c r="C305" s="23"/>
      <c r="D305" s="23"/>
      <c r="E305" s="20">
        <f t="shared" si="4"/>
        <v>0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4"/>
    </row>
    <row r="306" spans="1:30" x14ac:dyDescent="0.25">
      <c r="A306" s="22"/>
      <c r="B306" s="1" t="str">
        <f>IF(ISBLANK(A306),"",VLOOKUP(A306,'разн. списки'!$I$3:$J$222,2,FALSE))</f>
        <v/>
      </c>
      <c r="C306" s="23"/>
      <c r="D306" s="23"/>
      <c r="E306" s="20">
        <f t="shared" si="4"/>
        <v>0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4"/>
    </row>
    <row r="307" spans="1:30" x14ac:dyDescent="0.25">
      <c r="A307" s="22"/>
      <c r="B307" s="1" t="str">
        <f>IF(ISBLANK(A307),"",VLOOKUP(A307,'разн. списки'!$I$3:$J$222,2,FALSE))</f>
        <v/>
      </c>
      <c r="C307" s="23"/>
      <c r="D307" s="23"/>
      <c r="E307" s="20">
        <f t="shared" si="4"/>
        <v>0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4"/>
    </row>
    <row r="308" spans="1:30" x14ac:dyDescent="0.25">
      <c r="A308" s="22"/>
      <c r="B308" s="1" t="str">
        <f>IF(ISBLANK(A308),"",VLOOKUP(A308,'разн. списки'!$I$3:$J$222,2,FALSE))</f>
        <v/>
      </c>
      <c r="C308" s="23"/>
      <c r="D308" s="23"/>
      <c r="E308" s="20">
        <f t="shared" si="4"/>
        <v>0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4"/>
    </row>
    <row r="309" spans="1:30" x14ac:dyDescent="0.25">
      <c r="A309" s="22"/>
      <c r="B309" s="1" t="str">
        <f>IF(ISBLANK(A309),"",VLOOKUP(A309,'разн. списки'!$I$3:$J$222,2,FALSE))</f>
        <v/>
      </c>
      <c r="C309" s="23"/>
      <c r="D309" s="23"/>
      <c r="E309" s="20">
        <f t="shared" si="4"/>
        <v>0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4"/>
    </row>
    <row r="310" spans="1:30" x14ac:dyDescent="0.25">
      <c r="A310" s="22"/>
      <c r="B310" s="1" t="str">
        <f>IF(ISBLANK(A310),"",VLOOKUP(A310,'разн. списки'!$I$3:$J$222,2,FALSE))</f>
        <v/>
      </c>
      <c r="C310" s="23"/>
      <c r="D310" s="23"/>
      <c r="E310" s="20">
        <f t="shared" si="4"/>
        <v>0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4"/>
    </row>
    <row r="311" spans="1:30" x14ac:dyDescent="0.25">
      <c r="A311" s="22"/>
      <c r="B311" s="1" t="str">
        <f>IF(ISBLANK(A311),"",VLOOKUP(A311,'разн. списки'!$I$3:$J$222,2,FALSE))</f>
        <v/>
      </c>
      <c r="C311" s="23"/>
      <c r="D311" s="23"/>
      <c r="E311" s="20">
        <f t="shared" si="4"/>
        <v>0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4"/>
    </row>
    <row r="312" spans="1:30" x14ac:dyDescent="0.25">
      <c r="A312" s="22"/>
      <c r="B312" s="1" t="str">
        <f>IF(ISBLANK(A312),"",VLOOKUP(A312,'разн. списки'!$I$3:$J$222,2,FALSE))</f>
        <v/>
      </c>
      <c r="C312" s="23"/>
      <c r="D312" s="23"/>
      <c r="E312" s="20">
        <f t="shared" si="4"/>
        <v>0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4"/>
    </row>
    <row r="313" spans="1:30" x14ac:dyDescent="0.25">
      <c r="A313" s="22"/>
      <c r="B313" s="1" t="str">
        <f>IF(ISBLANK(A313),"",VLOOKUP(A313,'разн. списки'!$I$3:$J$222,2,FALSE))</f>
        <v/>
      </c>
      <c r="C313" s="23"/>
      <c r="D313" s="23"/>
      <c r="E313" s="20">
        <f t="shared" si="4"/>
        <v>0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4"/>
    </row>
    <row r="314" spans="1:30" x14ac:dyDescent="0.25">
      <c r="A314" s="22"/>
      <c r="B314" s="1" t="str">
        <f>IF(ISBLANK(A314),"",VLOOKUP(A314,'разн. списки'!$I$3:$J$222,2,FALSE))</f>
        <v/>
      </c>
      <c r="C314" s="23"/>
      <c r="D314" s="23"/>
      <c r="E314" s="20">
        <f t="shared" si="4"/>
        <v>0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4"/>
    </row>
    <row r="315" spans="1:30" x14ac:dyDescent="0.25">
      <c r="A315" s="22"/>
      <c r="B315" s="1" t="str">
        <f>IF(ISBLANK(A315),"",VLOOKUP(A315,'разн. списки'!$I$3:$J$222,2,FALSE))</f>
        <v/>
      </c>
      <c r="C315" s="23"/>
      <c r="D315" s="23"/>
      <c r="E315" s="20">
        <f t="shared" si="4"/>
        <v>0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4"/>
    </row>
    <row r="316" spans="1:30" x14ac:dyDescent="0.25">
      <c r="A316" s="22"/>
      <c r="B316" s="1" t="str">
        <f>IF(ISBLANK(A316),"",VLOOKUP(A316,'разн. списки'!$I$3:$J$222,2,FALSE))</f>
        <v/>
      </c>
      <c r="C316" s="23"/>
      <c r="D316" s="23"/>
      <c r="E316" s="20">
        <f t="shared" si="4"/>
        <v>0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4"/>
    </row>
    <row r="317" spans="1:30" x14ac:dyDescent="0.25">
      <c r="A317" s="22"/>
      <c r="B317" s="1" t="str">
        <f>IF(ISBLANK(A317),"",VLOOKUP(A317,'разн. списки'!$I$3:$J$222,2,FALSE))</f>
        <v/>
      </c>
      <c r="C317" s="23"/>
      <c r="D317" s="23"/>
      <c r="E317" s="20">
        <f t="shared" si="4"/>
        <v>0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4"/>
    </row>
    <row r="318" spans="1:30" x14ac:dyDescent="0.25">
      <c r="A318" s="22"/>
      <c r="B318" s="1" t="str">
        <f>IF(ISBLANK(A318),"",VLOOKUP(A318,'разн. списки'!$I$3:$J$222,2,FALSE))</f>
        <v/>
      </c>
      <c r="C318" s="23"/>
      <c r="D318" s="23"/>
      <c r="E318" s="20">
        <f t="shared" si="4"/>
        <v>0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4"/>
    </row>
    <row r="319" spans="1:30" x14ac:dyDescent="0.25">
      <c r="A319" s="22"/>
      <c r="B319" s="1" t="str">
        <f>IF(ISBLANK(A319),"",VLOOKUP(A319,'разн. списки'!$I$3:$J$222,2,FALSE))</f>
        <v/>
      </c>
      <c r="C319" s="23"/>
      <c r="D319" s="23"/>
      <c r="E319" s="20">
        <f t="shared" si="4"/>
        <v>0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4"/>
    </row>
    <row r="320" spans="1:30" x14ac:dyDescent="0.25">
      <c r="A320" s="22"/>
      <c r="B320" s="1" t="str">
        <f>IF(ISBLANK(A320),"",VLOOKUP(A320,'разн. списки'!$I$3:$J$222,2,FALSE))</f>
        <v/>
      </c>
      <c r="C320" s="23"/>
      <c r="D320" s="23"/>
      <c r="E320" s="20">
        <f t="shared" si="4"/>
        <v>0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4"/>
    </row>
    <row r="321" spans="1:30" x14ac:dyDescent="0.25">
      <c r="A321" s="22"/>
      <c r="B321" s="1" t="str">
        <f>IF(ISBLANK(A321),"",VLOOKUP(A321,'разн. списки'!$I$3:$J$222,2,FALSE))</f>
        <v/>
      </c>
      <c r="C321" s="23"/>
      <c r="D321" s="23"/>
      <c r="E321" s="20">
        <f t="shared" si="4"/>
        <v>0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4"/>
    </row>
    <row r="322" spans="1:30" x14ac:dyDescent="0.25">
      <c r="A322" s="22"/>
      <c r="B322" s="1" t="str">
        <f>IF(ISBLANK(A322),"",VLOOKUP(A322,'разн. списки'!$I$3:$J$222,2,FALSE))</f>
        <v/>
      </c>
      <c r="C322" s="23"/>
      <c r="D322" s="23"/>
      <c r="E322" s="20">
        <f t="shared" si="4"/>
        <v>0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4"/>
    </row>
    <row r="323" spans="1:30" x14ac:dyDescent="0.25">
      <c r="A323" s="22"/>
      <c r="B323" s="1" t="str">
        <f>IF(ISBLANK(A323),"",VLOOKUP(A323,'разн. списки'!$I$3:$J$222,2,FALSE))</f>
        <v/>
      </c>
      <c r="C323" s="23"/>
      <c r="D323" s="23"/>
      <c r="E323" s="20">
        <f t="shared" si="4"/>
        <v>0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4"/>
    </row>
    <row r="324" spans="1:30" x14ac:dyDescent="0.25">
      <c r="A324" s="22"/>
      <c r="B324" s="1" t="str">
        <f>IF(ISBLANK(A324),"",VLOOKUP(A324,'разн. списки'!$I$3:$J$222,2,FALSE))</f>
        <v/>
      </c>
      <c r="C324" s="23"/>
      <c r="D324" s="23"/>
      <c r="E324" s="20">
        <f t="shared" si="4"/>
        <v>0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4"/>
    </row>
    <row r="325" spans="1:30" x14ac:dyDescent="0.25">
      <c r="A325" s="22"/>
      <c r="B325" s="1" t="str">
        <f>IF(ISBLANK(A325),"",VLOOKUP(A325,'разн. списки'!$I$3:$J$222,2,FALSE))</f>
        <v/>
      </c>
      <c r="C325" s="23"/>
      <c r="D325" s="23"/>
      <c r="E325" s="20">
        <f t="shared" si="4"/>
        <v>0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4"/>
    </row>
    <row r="326" spans="1:30" x14ac:dyDescent="0.25">
      <c r="A326" s="22"/>
      <c r="B326" s="1" t="str">
        <f>IF(ISBLANK(A326),"",VLOOKUP(A326,'разн. списки'!$I$3:$J$222,2,FALSE))</f>
        <v/>
      </c>
      <c r="C326" s="23"/>
      <c r="D326" s="23"/>
      <c r="E326" s="20">
        <f t="shared" si="4"/>
        <v>0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4"/>
    </row>
    <row r="327" spans="1:30" x14ac:dyDescent="0.25">
      <c r="A327" s="22"/>
      <c r="B327" s="1" t="str">
        <f>IF(ISBLANK(A327),"",VLOOKUP(A327,'разн. списки'!$I$3:$J$222,2,FALSE))</f>
        <v/>
      </c>
      <c r="C327" s="23"/>
      <c r="D327" s="23"/>
      <c r="E327" s="20">
        <f t="shared" si="4"/>
        <v>0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4"/>
    </row>
    <row r="328" spans="1:30" x14ac:dyDescent="0.25">
      <c r="A328" s="22"/>
      <c r="B328" s="1" t="str">
        <f>IF(ISBLANK(A328),"",VLOOKUP(A328,'разн. списки'!$I$3:$J$222,2,FALSE))</f>
        <v/>
      </c>
      <c r="C328" s="23"/>
      <c r="D328" s="23"/>
      <c r="E328" s="20">
        <f t="shared" ref="E328:E391" si="5">SUM(F328:H328)</f>
        <v>0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4"/>
    </row>
    <row r="329" spans="1:30" x14ac:dyDescent="0.25">
      <c r="A329" s="22"/>
      <c r="B329" s="1" t="str">
        <f>IF(ISBLANK(A329),"",VLOOKUP(A329,'разн. списки'!$I$3:$J$222,2,FALSE))</f>
        <v/>
      </c>
      <c r="C329" s="23"/>
      <c r="D329" s="23"/>
      <c r="E329" s="20">
        <f t="shared" si="5"/>
        <v>0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4"/>
    </row>
    <row r="330" spans="1:30" x14ac:dyDescent="0.25">
      <c r="A330" s="22"/>
      <c r="B330" s="1" t="str">
        <f>IF(ISBLANK(A330),"",VLOOKUP(A330,'разн. списки'!$I$3:$J$222,2,FALSE))</f>
        <v/>
      </c>
      <c r="C330" s="23"/>
      <c r="D330" s="23"/>
      <c r="E330" s="20">
        <f t="shared" si="5"/>
        <v>0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4"/>
    </row>
    <row r="331" spans="1:30" x14ac:dyDescent="0.25">
      <c r="A331" s="22"/>
      <c r="B331" s="1" t="str">
        <f>IF(ISBLANK(A331),"",VLOOKUP(A331,'разн. списки'!$I$3:$J$222,2,FALSE))</f>
        <v/>
      </c>
      <c r="C331" s="23"/>
      <c r="D331" s="23"/>
      <c r="E331" s="20">
        <f t="shared" si="5"/>
        <v>0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4"/>
    </row>
    <row r="332" spans="1:30" x14ac:dyDescent="0.25">
      <c r="A332" s="22"/>
      <c r="B332" s="1" t="str">
        <f>IF(ISBLANK(A332),"",VLOOKUP(A332,'разн. списки'!$I$3:$J$222,2,FALSE))</f>
        <v/>
      </c>
      <c r="C332" s="23"/>
      <c r="D332" s="23"/>
      <c r="E332" s="20">
        <f t="shared" si="5"/>
        <v>0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4"/>
    </row>
    <row r="333" spans="1:30" x14ac:dyDescent="0.25">
      <c r="A333" s="22"/>
      <c r="B333" s="1" t="str">
        <f>IF(ISBLANK(A333),"",VLOOKUP(A333,'разн. списки'!$I$3:$J$222,2,FALSE))</f>
        <v/>
      </c>
      <c r="C333" s="23"/>
      <c r="D333" s="23"/>
      <c r="E333" s="20">
        <f t="shared" si="5"/>
        <v>0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4"/>
    </row>
    <row r="334" spans="1:30" x14ac:dyDescent="0.25">
      <c r="A334" s="22"/>
      <c r="B334" s="1" t="str">
        <f>IF(ISBLANK(A334),"",VLOOKUP(A334,'разн. списки'!$I$3:$J$222,2,FALSE))</f>
        <v/>
      </c>
      <c r="C334" s="23"/>
      <c r="D334" s="23"/>
      <c r="E334" s="20">
        <f t="shared" si="5"/>
        <v>0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4"/>
    </row>
    <row r="335" spans="1:30" x14ac:dyDescent="0.25">
      <c r="A335" s="22"/>
      <c r="B335" s="1" t="str">
        <f>IF(ISBLANK(A335),"",VLOOKUP(A335,'разн. списки'!$I$3:$J$222,2,FALSE))</f>
        <v/>
      </c>
      <c r="C335" s="23"/>
      <c r="D335" s="23"/>
      <c r="E335" s="20">
        <f t="shared" si="5"/>
        <v>0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4"/>
    </row>
    <row r="336" spans="1:30" x14ac:dyDescent="0.25">
      <c r="A336" s="22"/>
      <c r="B336" s="1" t="str">
        <f>IF(ISBLANK(A336),"",VLOOKUP(A336,'разн. списки'!$I$3:$J$222,2,FALSE))</f>
        <v/>
      </c>
      <c r="C336" s="23"/>
      <c r="D336" s="23"/>
      <c r="E336" s="20">
        <f t="shared" si="5"/>
        <v>0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4"/>
    </row>
    <row r="337" spans="1:30" x14ac:dyDescent="0.25">
      <c r="A337" s="22"/>
      <c r="B337" s="1" t="str">
        <f>IF(ISBLANK(A337),"",VLOOKUP(A337,'разн. списки'!$I$3:$J$222,2,FALSE))</f>
        <v/>
      </c>
      <c r="C337" s="23"/>
      <c r="D337" s="23"/>
      <c r="E337" s="20">
        <f t="shared" si="5"/>
        <v>0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4"/>
    </row>
    <row r="338" spans="1:30" x14ac:dyDescent="0.25">
      <c r="A338" s="22"/>
      <c r="B338" s="1" t="str">
        <f>IF(ISBLANK(A338),"",VLOOKUP(A338,'разн. списки'!$I$3:$J$222,2,FALSE))</f>
        <v/>
      </c>
      <c r="C338" s="23"/>
      <c r="D338" s="23"/>
      <c r="E338" s="20">
        <f t="shared" si="5"/>
        <v>0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4"/>
    </row>
    <row r="339" spans="1:30" x14ac:dyDescent="0.25">
      <c r="A339" s="22"/>
      <c r="B339" s="1" t="str">
        <f>IF(ISBLANK(A339),"",VLOOKUP(A339,'разн. списки'!$I$3:$J$222,2,FALSE))</f>
        <v/>
      </c>
      <c r="C339" s="23"/>
      <c r="D339" s="23"/>
      <c r="E339" s="20">
        <f t="shared" si="5"/>
        <v>0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4"/>
    </row>
    <row r="340" spans="1:30" x14ac:dyDescent="0.25">
      <c r="A340" s="22"/>
      <c r="B340" s="1" t="str">
        <f>IF(ISBLANK(A340),"",VLOOKUP(A340,'разн. списки'!$I$3:$J$222,2,FALSE))</f>
        <v/>
      </c>
      <c r="C340" s="23"/>
      <c r="D340" s="23"/>
      <c r="E340" s="20">
        <f t="shared" si="5"/>
        <v>0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4"/>
    </row>
    <row r="341" spans="1:30" x14ac:dyDescent="0.25">
      <c r="A341" s="22"/>
      <c r="B341" s="1" t="str">
        <f>IF(ISBLANK(A341),"",VLOOKUP(A341,'разн. списки'!$I$3:$J$222,2,FALSE))</f>
        <v/>
      </c>
      <c r="C341" s="23"/>
      <c r="D341" s="23"/>
      <c r="E341" s="20">
        <f t="shared" si="5"/>
        <v>0</v>
      </c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4"/>
    </row>
    <row r="342" spans="1:30" x14ac:dyDescent="0.25">
      <c r="A342" s="22"/>
      <c r="B342" s="1" t="str">
        <f>IF(ISBLANK(A342),"",VLOOKUP(A342,'разн. списки'!$I$3:$J$222,2,FALSE))</f>
        <v/>
      </c>
      <c r="C342" s="23"/>
      <c r="D342" s="23"/>
      <c r="E342" s="20">
        <f t="shared" si="5"/>
        <v>0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4"/>
    </row>
    <row r="343" spans="1:30" x14ac:dyDescent="0.25">
      <c r="A343" s="22"/>
      <c r="B343" s="1" t="str">
        <f>IF(ISBLANK(A343),"",VLOOKUP(A343,'разн. списки'!$I$3:$J$222,2,FALSE))</f>
        <v/>
      </c>
      <c r="C343" s="23"/>
      <c r="D343" s="23"/>
      <c r="E343" s="20">
        <f t="shared" si="5"/>
        <v>0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4"/>
    </row>
    <row r="344" spans="1:30" x14ac:dyDescent="0.25">
      <c r="A344" s="22"/>
      <c r="B344" s="1" t="str">
        <f>IF(ISBLANK(A344),"",VLOOKUP(A344,'разн. списки'!$I$3:$J$222,2,FALSE))</f>
        <v/>
      </c>
      <c r="C344" s="23"/>
      <c r="D344" s="23"/>
      <c r="E344" s="20">
        <f t="shared" si="5"/>
        <v>0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4"/>
    </row>
    <row r="345" spans="1:30" x14ac:dyDescent="0.25">
      <c r="A345" s="22"/>
      <c r="B345" s="1" t="str">
        <f>IF(ISBLANK(A345),"",VLOOKUP(A345,'разн. списки'!$I$3:$J$222,2,FALSE))</f>
        <v/>
      </c>
      <c r="C345" s="23"/>
      <c r="D345" s="23"/>
      <c r="E345" s="20">
        <f t="shared" si="5"/>
        <v>0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4"/>
    </row>
    <row r="346" spans="1:30" x14ac:dyDescent="0.25">
      <c r="A346" s="22"/>
      <c r="B346" s="1" t="str">
        <f>IF(ISBLANK(A346),"",VLOOKUP(A346,'разн. списки'!$I$3:$J$222,2,FALSE))</f>
        <v/>
      </c>
      <c r="C346" s="23"/>
      <c r="D346" s="23"/>
      <c r="E346" s="20">
        <f t="shared" si="5"/>
        <v>0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4"/>
    </row>
    <row r="347" spans="1:30" x14ac:dyDescent="0.25">
      <c r="A347" s="22"/>
      <c r="B347" s="1" t="str">
        <f>IF(ISBLANK(A347),"",VLOOKUP(A347,'разн. списки'!$I$3:$J$222,2,FALSE))</f>
        <v/>
      </c>
      <c r="C347" s="23"/>
      <c r="D347" s="23"/>
      <c r="E347" s="20">
        <f t="shared" si="5"/>
        <v>0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4"/>
    </row>
    <row r="348" spans="1:30" x14ac:dyDescent="0.25">
      <c r="A348" s="22"/>
      <c r="B348" s="1" t="str">
        <f>IF(ISBLANK(A348),"",VLOOKUP(A348,'разн. списки'!$I$3:$J$222,2,FALSE))</f>
        <v/>
      </c>
      <c r="C348" s="23"/>
      <c r="D348" s="23"/>
      <c r="E348" s="20">
        <f t="shared" si="5"/>
        <v>0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4"/>
    </row>
    <row r="349" spans="1:30" x14ac:dyDescent="0.25">
      <c r="A349" s="22"/>
      <c r="B349" s="1" t="str">
        <f>IF(ISBLANK(A349),"",VLOOKUP(A349,'разн. списки'!$I$3:$J$222,2,FALSE))</f>
        <v/>
      </c>
      <c r="C349" s="23"/>
      <c r="D349" s="23"/>
      <c r="E349" s="20">
        <f t="shared" si="5"/>
        <v>0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4"/>
    </row>
    <row r="350" spans="1:30" x14ac:dyDescent="0.25">
      <c r="A350" s="22"/>
      <c r="B350" s="1" t="str">
        <f>IF(ISBLANK(A350),"",VLOOKUP(A350,'разн. списки'!$I$3:$J$222,2,FALSE))</f>
        <v/>
      </c>
      <c r="C350" s="23"/>
      <c r="D350" s="23"/>
      <c r="E350" s="20">
        <f t="shared" si="5"/>
        <v>0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4"/>
    </row>
    <row r="351" spans="1:30" x14ac:dyDescent="0.25">
      <c r="A351" s="22"/>
      <c r="B351" s="1" t="str">
        <f>IF(ISBLANK(A351),"",VLOOKUP(A351,'разн. списки'!$I$3:$J$222,2,FALSE))</f>
        <v/>
      </c>
      <c r="C351" s="23"/>
      <c r="D351" s="23"/>
      <c r="E351" s="20">
        <f t="shared" si="5"/>
        <v>0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4"/>
    </row>
    <row r="352" spans="1:30" x14ac:dyDescent="0.25">
      <c r="A352" s="22"/>
      <c r="B352" s="1" t="str">
        <f>IF(ISBLANK(A352),"",VLOOKUP(A352,'разн. списки'!$I$3:$J$222,2,FALSE))</f>
        <v/>
      </c>
      <c r="C352" s="23"/>
      <c r="D352" s="23"/>
      <c r="E352" s="20">
        <f t="shared" si="5"/>
        <v>0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4"/>
    </row>
    <row r="353" spans="1:30" x14ac:dyDescent="0.25">
      <c r="A353" s="22"/>
      <c r="B353" s="1" t="str">
        <f>IF(ISBLANK(A353),"",VLOOKUP(A353,'разн. списки'!$I$3:$J$222,2,FALSE))</f>
        <v/>
      </c>
      <c r="C353" s="23"/>
      <c r="D353" s="23"/>
      <c r="E353" s="20">
        <f t="shared" si="5"/>
        <v>0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4"/>
    </row>
    <row r="354" spans="1:30" x14ac:dyDescent="0.25">
      <c r="A354" s="22"/>
      <c r="B354" s="1" t="str">
        <f>IF(ISBLANK(A354),"",VLOOKUP(A354,'разн. списки'!$I$3:$J$222,2,FALSE))</f>
        <v/>
      </c>
      <c r="C354" s="23"/>
      <c r="D354" s="23"/>
      <c r="E354" s="20">
        <f t="shared" si="5"/>
        <v>0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4"/>
    </row>
    <row r="355" spans="1:30" x14ac:dyDescent="0.25">
      <c r="A355" s="22"/>
      <c r="B355" s="1" t="str">
        <f>IF(ISBLANK(A355),"",VLOOKUP(A355,'разн. списки'!$I$3:$J$222,2,FALSE))</f>
        <v/>
      </c>
      <c r="C355" s="23"/>
      <c r="D355" s="23"/>
      <c r="E355" s="20">
        <f t="shared" si="5"/>
        <v>0</v>
      </c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4"/>
    </row>
    <row r="356" spans="1:30" x14ac:dyDescent="0.25">
      <c r="A356" s="22"/>
      <c r="B356" s="1" t="str">
        <f>IF(ISBLANK(A356),"",VLOOKUP(A356,'разн. списки'!$I$3:$J$222,2,FALSE))</f>
        <v/>
      </c>
      <c r="C356" s="23"/>
      <c r="D356" s="23"/>
      <c r="E356" s="20">
        <f t="shared" si="5"/>
        <v>0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4"/>
    </row>
    <row r="357" spans="1:30" x14ac:dyDescent="0.25">
      <c r="A357" s="22"/>
      <c r="B357" s="1" t="str">
        <f>IF(ISBLANK(A357),"",VLOOKUP(A357,'разн. списки'!$I$3:$J$222,2,FALSE))</f>
        <v/>
      </c>
      <c r="C357" s="23"/>
      <c r="D357" s="23"/>
      <c r="E357" s="20">
        <f t="shared" si="5"/>
        <v>0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4"/>
    </row>
    <row r="358" spans="1:30" x14ac:dyDescent="0.25">
      <c r="A358" s="22"/>
      <c r="B358" s="1" t="str">
        <f>IF(ISBLANK(A358),"",VLOOKUP(A358,'разн. списки'!$I$3:$J$222,2,FALSE))</f>
        <v/>
      </c>
      <c r="C358" s="23"/>
      <c r="D358" s="23"/>
      <c r="E358" s="20">
        <f t="shared" si="5"/>
        <v>0</v>
      </c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4"/>
    </row>
    <row r="359" spans="1:30" x14ac:dyDescent="0.25">
      <c r="A359" s="22"/>
      <c r="B359" s="1" t="str">
        <f>IF(ISBLANK(A359),"",VLOOKUP(A359,'разн. списки'!$I$3:$J$222,2,FALSE))</f>
        <v/>
      </c>
      <c r="C359" s="23"/>
      <c r="D359" s="23"/>
      <c r="E359" s="20">
        <f t="shared" si="5"/>
        <v>0</v>
      </c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4"/>
    </row>
    <row r="360" spans="1:30" x14ac:dyDescent="0.25">
      <c r="A360" s="22"/>
      <c r="B360" s="1" t="str">
        <f>IF(ISBLANK(A360),"",VLOOKUP(A360,'разн. списки'!$I$3:$J$222,2,FALSE))</f>
        <v/>
      </c>
      <c r="C360" s="23"/>
      <c r="D360" s="23"/>
      <c r="E360" s="20">
        <f t="shared" si="5"/>
        <v>0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4"/>
    </row>
    <row r="361" spans="1:30" x14ac:dyDescent="0.25">
      <c r="A361" s="22"/>
      <c r="B361" s="1" t="str">
        <f>IF(ISBLANK(A361),"",VLOOKUP(A361,'разн. списки'!$I$3:$J$222,2,FALSE))</f>
        <v/>
      </c>
      <c r="C361" s="23"/>
      <c r="D361" s="23"/>
      <c r="E361" s="20">
        <f t="shared" si="5"/>
        <v>0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4"/>
    </row>
    <row r="362" spans="1:30" x14ac:dyDescent="0.25">
      <c r="A362" s="22"/>
      <c r="B362" s="1" t="str">
        <f>IF(ISBLANK(A362),"",VLOOKUP(A362,'разн. списки'!$I$3:$J$222,2,FALSE))</f>
        <v/>
      </c>
      <c r="C362" s="23"/>
      <c r="D362" s="23"/>
      <c r="E362" s="20">
        <f t="shared" si="5"/>
        <v>0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4"/>
    </row>
    <row r="363" spans="1:30" x14ac:dyDescent="0.25">
      <c r="A363" s="22"/>
      <c r="B363" s="1" t="str">
        <f>IF(ISBLANK(A363),"",VLOOKUP(A363,'разн. списки'!$I$3:$J$222,2,FALSE))</f>
        <v/>
      </c>
      <c r="C363" s="23"/>
      <c r="D363" s="23"/>
      <c r="E363" s="20">
        <f t="shared" si="5"/>
        <v>0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4"/>
    </row>
    <row r="364" spans="1:30" x14ac:dyDescent="0.25">
      <c r="A364" s="22"/>
      <c r="B364" s="1" t="str">
        <f>IF(ISBLANK(A364),"",VLOOKUP(A364,'разн. списки'!$I$3:$J$222,2,FALSE))</f>
        <v/>
      </c>
      <c r="C364" s="23"/>
      <c r="D364" s="23"/>
      <c r="E364" s="20">
        <f t="shared" si="5"/>
        <v>0</v>
      </c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4"/>
    </row>
    <row r="365" spans="1:30" x14ac:dyDescent="0.25">
      <c r="A365" s="22"/>
      <c r="B365" s="1" t="str">
        <f>IF(ISBLANK(A365),"",VLOOKUP(A365,'разн. списки'!$I$3:$J$222,2,FALSE))</f>
        <v/>
      </c>
      <c r="C365" s="23"/>
      <c r="D365" s="23"/>
      <c r="E365" s="20">
        <f t="shared" si="5"/>
        <v>0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4"/>
    </row>
    <row r="366" spans="1:30" x14ac:dyDescent="0.25">
      <c r="A366" s="22"/>
      <c r="B366" s="1" t="str">
        <f>IF(ISBLANK(A366),"",VLOOKUP(A366,'разн. списки'!$I$3:$J$222,2,FALSE))</f>
        <v/>
      </c>
      <c r="C366" s="23"/>
      <c r="D366" s="23"/>
      <c r="E366" s="20">
        <f t="shared" si="5"/>
        <v>0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4"/>
    </row>
    <row r="367" spans="1:30" x14ac:dyDescent="0.25">
      <c r="A367" s="22"/>
      <c r="B367" s="1" t="str">
        <f>IF(ISBLANK(A367),"",VLOOKUP(A367,'разн. списки'!$I$3:$J$222,2,FALSE))</f>
        <v/>
      </c>
      <c r="C367" s="23"/>
      <c r="D367" s="23"/>
      <c r="E367" s="20">
        <f t="shared" si="5"/>
        <v>0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4"/>
    </row>
    <row r="368" spans="1:30" x14ac:dyDescent="0.25">
      <c r="A368" s="22"/>
      <c r="B368" s="1" t="str">
        <f>IF(ISBLANK(A368),"",VLOOKUP(A368,'разн. списки'!$I$3:$J$222,2,FALSE))</f>
        <v/>
      </c>
      <c r="C368" s="23"/>
      <c r="D368" s="23"/>
      <c r="E368" s="20">
        <f t="shared" si="5"/>
        <v>0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4"/>
    </row>
    <row r="369" spans="1:30" x14ac:dyDescent="0.25">
      <c r="A369" s="22"/>
      <c r="B369" s="1" t="str">
        <f>IF(ISBLANK(A369),"",VLOOKUP(A369,'разн. списки'!$I$3:$J$222,2,FALSE))</f>
        <v/>
      </c>
      <c r="C369" s="23"/>
      <c r="D369" s="23"/>
      <c r="E369" s="20">
        <f t="shared" si="5"/>
        <v>0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4"/>
    </row>
    <row r="370" spans="1:30" x14ac:dyDescent="0.25">
      <c r="A370" s="22"/>
      <c r="B370" s="1" t="str">
        <f>IF(ISBLANK(A370),"",VLOOKUP(A370,'разн. списки'!$I$3:$J$222,2,FALSE))</f>
        <v/>
      </c>
      <c r="C370" s="23"/>
      <c r="D370" s="23"/>
      <c r="E370" s="20">
        <f t="shared" si="5"/>
        <v>0</v>
      </c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4"/>
    </row>
    <row r="371" spans="1:30" x14ac:dyDescent="0.25">
      <c r="A371" s="22"/>
      <c r="B371" s="1" t="str">
        <f>IF(ISBLANK(A371),"",VLOOKUP(A371,'разн. списки'!$I$3:$J$222,2,FALSE))</f>
        <v/>
      </c>
      <c r="C371" s="23"/>
      <c r="D371" s="23"/>
      <c r="E371" s="20">
        <f t="shared" si="5"/>
        <v>0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4"/>
    </row>
    <row r="372" spans="1:30" x14ac:dyDescent="0.25">
      <c r="A372" s="22"/>
      <c r="B372" s="1" t="str">
        <f>IF(ISBLANK(A372),"",VLOOKUP(A372,'разн. списки'!$I$3:$J$222,2,FALSE))</f>
        <v/>
      </c>
      <c r="C372" s="23"/>
      <c r="D372" s="23"/>
      <c r="E372" s="20">
        <f t="shared" si="5"/>
        <v>0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4"/>
    </row>
    <row r="373" spans="1:30" x14ac:dyDescent="0.25">
      <c r="A373" s="22"/>
      <c r="B373" s="1" t="str">
        <f>IF(ISBLANK(A373),"",VLOOKUP(A373,'разн. списки'!$I$3:$J$222,2,FALSE))</f>
        <v/>
      </c>
      <c r="C373" s="23"/>
      <c r="D373" s="23"/>
      <c r="E373" s="20">
        <f t="shared" si="5"/>
        <v>0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4"/>
    </row>
    <row r="374" spans="1:30" x14ac:dyDescent="0.25">
      <c r="A374" s="22"/>
      <c r="B374" s="1" t="str">
        <f>IF(ISBLANK(A374),"",VLOOKUP(A374,'разн. списки'!$I$3:$J$222,2,FALSE))</f>
        <v/>
      </c>
      <c r="C374" s="23"/>
      <c r="D374" s="23"/>
      <c r="E374" s="20">
        <f t="shared" si="5"/>
        <v>0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4"/>
    </row>
    <row r="375" spans="1:30" x14ac:dyDescent="0.25">
      <c r="A375" s="22"/>
      <c r="B375" s="1" t="str">
        <f>IF(ISBLANK(A375),"",VLOOKUP(A375,'разн. списки'!$I$3:$J$222,2,FALSE))</f>
        <v/>
      </c>
      <c r="C375" s="23"/>
      <c r="D375" s="23"/>
      <c r="E375" s="20">
        <f t="shared" si="5"/>
        <v>0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4"/>
    </row>
    <row r="376" spans="1:30" x14ac:dyDescent="0.25">
      <c r="A376" s="22"/>
      <c r="B376" s="1" t="str">
        <f>IF(ISBLANK(A376),"",VLOOKUP(A376,'разн. списки'!$I$3:$J$222,2,FALSE))</f>
        <v/>
      </c>
      <c r="C376" s="23"/>
      <c r="D376" s="23"/>
      <c r="E376" s="20">
        <f t="shared" si="5"/>
        <v>0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4"/>
    </row>
    <row r="377" spans="1:30" x14ac:dyDescent="0.25">
      <c r="A377" s="22"/>
      <c r="B377" s="1" t="str">
        <f>IF(ISBLANK(A377),"",VLOOKUP(A377,'разн. списки'!$I$3:$J$222,2,FALSE))</f>
        <v/>
      </c>
      <c r="C377" s="23"/>
      <c r="D377" s="23"/>
      <c r="E377" s="20">
        <f t="shared" si="5"/>
        <v>0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4"/>
    </row>
    <row r="378" spans="1:30" x14ac:dyDescent="0.25">
      <c r="A378" s="22"/>
      <c r="B378" s="1" t="str">
        <f>IF(ISBLANK(A378),"",VLOOKUP(A378,'разн. списки'!$I$3:$J$222,2,FALSE))</f>
        <v/>
      </c>
      <c r="C378" s="23"/>
      <c r="D378" s="23"/>
      <c r="E378" s="20">
        <f t="shared" si="5"/>
        <v>0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4"/>
    </row>
    <row r="379" spans="1:30" x14ac:dyDescent="0.25">
      <c r="A379" s="22"/>
      <c r="B379" s="1" t="str">
        <f>IF(ISBLANK(A379),"",VLOOKUP(A379,'разн. списки'!$I$3:$J$222,2,FALSE))</f>
        <v/>
      </c>
      <c r="C379" s="23"/>
      <c r="D379" s="23"/>
      <c r="E379" s="20">
        <f t="shared" si="5"/>
        <v>0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4"/>
    </row>
    <row r="380" spans="1:30" x14ac:dyDescent="0.25">
      <c r="A380" s="22"/>
      <c r="B380" s="1" t="str">
        <f>IF(ISBLANK(A380),"",VLOOKUP(A380,'разн. списки'!$I$3:$J$222,2,FALSE))</f>
        <v/>
      </c>
      <c r="C380" s="23"/>
      <c r="D380" s="23"/>
      <c r="E380" s="20">
        <f t="shared" si="5"/>
        <v>0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4"/>
    </row>
    <row r="381" spans="1:30" x14ac:dyDescent="0.25">
      <c r="A381" s="22"/>
      <c r="B381" s="1" t="str">
        <f>IF(ISBLANK(A381),"",VLOOKUP(A381,'разн. списки'!$I$3:$J$222,2,FALSE))</f>
        <v/>
      </c>
      <c r="C381" s="23"/>
      <c r="D381" s="23"/>
      <c r="E381" s="20">
        <f t="shared" si="5"/>
        <v>0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4"/>
    </row>
    <row r="382" spans="1:30" x14ac:dyDescent="0.25">
      <c r="A382" s="22"/>
      <c r="B382" s="1" t="str">
        <f>IF(ISBLANK(A382),"",VLOOKUP(A382,'разн. списки'!$I$3:$J$222,2,FALSE))</f>
        <v/>
      </c>
      <c r="C382" s="23"/>
      <c r="D382" s="23"/>
      <c r="E382" s="20">
        <f t="shared" si="5"/>
        <v>0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4"/>
    </row>
    <row r="383" spans="1:30" x14ac:dyDescent="0.25">
      <c r="A383" s="22"/>
      <c r="B383" s="1" t="str">
        <f>IF(ISBLANK(A383),"",VLOOKUP(A383,'разн. списки'!$I$3:$J$222,2,FALSE))</f>
        <v/>
      </c>
      <c r="C383" s="23"/>
      <c r="D383" s="23"/>
      <c r="E383" s="20">
        <f t="shared" si="5"/>
        <v>0</v>
      </c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4"/>
    </row>
    <row r="384" spans="1:30" x14ac:dyDescent="0.25">
      <c r="A384" s="22"/>
      <c r="B384" s="1" t="str">
        <f>IF(ISBLANK(A384),"",VLOOKUP(A384,'разн. списки'!$I$3:$J$222,2,FALSE))</f>
        <v/>
      </c>
      <c r="C384" s="23"/>
      <c r="D384" s="23"/>
      <c r="E384" s="20">
        <f t="shared" si="5"/>
        <v>0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4"/>
    </row>
    <row r="385" spans="1:30" x14ac:dyDescent="0.25">
      <c r="A385" s="22"/>
      <c r="B385" s="1" t="str">
        <f>IF(ISBLANK(A385),"",VLOOKUP(A385,'разн. списки'!$I$3:$J$222,2,FALSE))</f>
        <v/>
      </c>
      <c r="C385" s="23"/>
      <c r="D385" s="23"/>
      <c r="E385" s="20">
        <f t="shared" si="5"/>
        <v>0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4"/>
    </row>
    <row r="386" spans="1:30" x14ac:dyDescent="0.25">
      <c r="A386" s="22"/>
      <c r="B386" s="1" t="str">
        <f>IF(ISBLANK(A386),"",VLOOKUP(A386,'разн. списки'!$I$3:$J$222,2,FALSE))</f>
        <v/>
      </c>
      <c r="C386" s="23"/>
      <c r="D386" s="23"/>
      <c r="E386" s="20">
        <f t="shared" si="5"/>
        <v>0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4"/>
    </row>
    <row r="387" spans="1:30" x14ac:dyDescent="0.25">
      <c r="A387" s="22"/>
      <c r="B387" s="1" t="str">
        <f>IF(ISBLANK(A387),"",VLOOKUP(A387,'разн. списки'!$I$3:$J$222,2,FALSE))</f>
        <v/>
      </c>
      <c r="C387" s="23"/>
      <c r="D387" s="23"/>
      <c r="E387" s="20">
        <f t="shared" si="5"/>
        <v>0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4"/>
    </row>
    <row r="388" spans="1:30" x14ac:dyDescent="0.25">
      <c r="A388" s="22"/>
      <c r="B388" s="1" t="str">
        <f>IF(ISBLANK(A388),"",VLOOKUP(A388,'разн. списки'!$I$3:$J$222,2,FALSE))</f>
        <v/>
      </c>
      <c r="C388" s="23"/>
      <c r="D388" s="23"/>
      <c r="E388" s="20">
        <f t="shared" si="5"/>
        <v>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4"/>
    </row>
    <row r="389" spans="1:30" x14ac:dyDescent="0.25">
      <c r="A389" s="22"/>
      <c r="B389" s="1" t="str">
        <f>IF(ISBLANK(A389),"",VLOOKUP(A389,'разн. списки'!$I$3:$J$222,2,FALSE))</f>
        <v/>
      </c>
      <c r="C389" s="23"/>
      <c r="D389" s="23"/>
      <c r="E389" s="20">
        <f t="shared" si="5"/>
        <v>0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4"/>
    </row>
    <row r="390" spans="1:30" x14ac:dyDescent="0.25">
      <c r="A390" s="75"/>
      <c r="B390" s="1" t="str">
        <f>IF(ISBLANK(A390),"",VLOOKUP(A390,'разн. списки'!$I$3:$J$222,2,FALSE))</f>
        <v/>
      </c>
      <c r="C390" s="77"/>
      <c r="D390" s="77"/>
      <c r="E390" s="20">
        <f t="shared" si="5"/>
        <v>0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/>
    </row>
    <row r="391" spans="1:30" x14ac:dyDescent="0.25">
      <c r="A391" s="75"/>
      <c r="B391" s="1" t="str">
        <f>IF(ISBLANK(A391),"",VLOOKUP(A391,'разн. списки'!$I$3:$J$222,2,FALSE))</f>
        <v/>
      </c>
      <c r="C391" s="77"/>
      <c r="D391" s="77"/>
      <c r="E391" s="20">
        <f t="shared" si="5"/>
        <v>0</v>
      </c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9"/>
    </row>
    <row r="392" spans="1:30" x14ac:dyDescent="0.25">
      <c r="A392" s="75"/>
      <c r="B392" s="1" t="str">
        <f>IF(ISBLANK(A392),"",VLOOKUP(A392,'разн. списки'!$I$3:$J$222,2,FALSE))</f>
        <v/>
      </c>
      <c r="C392" s="77"/>
      <c r="D392" s="77"/>
      <c r="E392" s="20">
        <f t="shared" ref="E392:E405" si="6">SUM(F392:H392)</f>
        <v>0</v>
      </c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/>
    </row>
    <row r="393" spans="1:30" x14ac:dyDescent="0.25">
      <c r="A393" s="75"/>
      <c r="B393" s="1" t="str">
        <f>IF(ISBLANK(A393),"",VLOOKUP(A393,'разн. списки'!$I$3:$J$222,2,FALSE))</f>
        <v/>
      </c>
      <c r="C393" s="77"/>
      <c r="D393" s="77"/>
      <c r="E393" s="20">
        <f t="shared" si="6"/>
        <v>0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9"/>
    </row>
    <row r="394" spans="1:30" x14ac:dyDescent="0.25">
      <c r="A394" s="75"/>
      <c r="B394" s="1" t="str">
        <f>IF(ISBLANK(A394),"",VLOOKUP(A394,'разн. списки'!$I$3:$J$222,2,FALSE))</f>
        <v/>
      </c>
      <c r="C394" s="77"/>
      <c r="D394" s="77"/>
      <c r="E394" s="20">
        <f t="shared" si="6"/>
        <v>0</v>
      </c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9"/>
    </row>
    <row r="395" spans="1:30" x14ac:dyDescent="0.25">
      <c r="A395" s="75"/>
      <c r="B395" s="1" t="str">
        <f>IF(ISBLANK(A395),"",VLOOKUP(A395,'разн. списки'!$I$3:$J$222,2,FALSE))</f>
        <v/>
      </c>
      <c r="C395" s="77"/>
      <c r="D395" s="77"/>
      <c r="E395" s="20">
        <f t="shared" si="6"/>
        <v>0</v>
      </c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9"/>
    </row>
    <row r="396" spans="1:30" x14ac:dyDescent="0.25">
      <c r="A396" s="75"/>
      <c r="B396" s="1" t="str">
        <f>IF(ISBLANK(A396),"",VLOOKUP(A396,'разн. списки'!$I$3:$J$222,2,FALSE))</f>
        <v/>
      </c>
      <c r="C396" s="77"/>
      <c r="D396" s="77"/>
      <c r="E396" s="20">
        <f t="shared" si="6"/>
        <v>0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9"/>
    </row>
    <row r="397" spans="1:30" x14ac:dyDescent="0.25">
      <c r="A397" s="75"/>
      <c r="B397" s="1" t="str">
        <f>IF(ISBLANK(A397),"",VLOOKUP(A397,'разн. списки'!$I$3:$J$222,2,FALSE))</f>
        <v/>
      </c>
      <c r="C397" s="77"/>
      <c r="D397" s="77"/>
      <c r="E397" s="20">
        <f t="shared" si="6"/>
        <v>0</v>
      </c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9"/>
    </row>
    <row r="398" spans="1:30" x14ac:dyDescent="0.25">
      <c r="A398" s="75"/>
      <c r="B398" s="1" t="str">
        <f>IF(ISBLANK(A398),"",VLOOKUP(A398,'разн. списки'!$I$3:$J$222,2,FALSE))</f>
        <v/>
      </c>
      <c r="C398" s="77"/>
      <c r="D398" s="77"/>
      <c r="E398" s="20">
        <f t="shared" si="6"/>
        <v>0</v>
      </c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9"/>
    </row>
    <row r="399" spans="1:30" x14ac:dyDescent="0.25">
      <c r="A399" s="75"/>
      <c r="B399" s="1" t="str">
        <f>IF(ISBLANK(A399),"",VLOOKUP(A399,'разн. списки'!$I$3:$J$222,2,FALSE))</f>
        <v/>
      </c>
      <c r="C399" s="77"/>
      <c r="D399" s="77"/>
      <c r="E399" s="20">
        <f t="shared" si="6"/>
        <v>0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9"/>
    </row>
    <row r="400" spans="1:30" x14ac:dyDescent="0.25">
      <c r="A400" s="75"/>
      <c r="B400" s="1" t="str">
        <f>IF(ISBLANK(A400),"",VLOOKUP(A400,'разн. списки'!$I$3:$J$222,2,FALSE))</f>
        <v/>
      </c>
      <c r="C400" s="77"/>
      <c r="D400" s="77"/>
      <c r="E400" s="20">
        <f t="shared" si="6"/>
        <v>0</v>
      </c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9"/>
    </row>
    <row r="401" spans="1:30" x14ac:dyDescent="0.25">
      <c r="A401" s="75"/>
      <c r="B401" s="1" t="str">
        <f>IF(ISBLANK(A401),"",VLOOKUP(A401,'разн. списки'!$I$3:$J$222,2,FALSE))</f>
        <v/>
      </c>
      <c r="C401" s="77"/>
      <c r="D401" s="77"/>
      <c r="E401" s="20">
        <f t="shared" si="6"/>
        <v>0</v>
      </c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9"/>
    </row>
    <row r="402" spans="1:30" x14ac:dyDescent="0.25">
      <c r="A402" s="75"/>
      <c r="B402" s="1" t="str">
        <f>IF(ISBLANK(A402),"",VLOOKUP(A402,'разн. списки'!$I$3:$J$222,2,FALSE))</f>
        <v/>
      </c>
      <c r="C402" s="77"/>
      <c r="D402" s="77"/>
      <c r="E402" s="20">
        <f t="shared" si="6"/>
        <v>0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9"/>
    </row>
    <row r="403" spans="1:30" x14ac:dyDescent="0.25">
      <c r="A403" s="75"/>
      <c r="B403" s="1" t="str">
        <f>IF(ISBLANK(A403),"",VLOOKUP(A403,'разн. списки'!$I$3:$J$222,2,FALSE))</f>
        <v/>
      </c>
      <c r="C403" s="77"/>
      <c r="D403" s="77"/>
      <c r="E403" s="20">
        <f t="shared" si="6"/>
        <v>0</v>
      </c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9"/>
    </row>
    <row r="404" spans="1:30" x14ac:dyDescent="0.25">
      <c r="A404" s="75"/>
      <c r="B404" s="1" t="str">
        <f>IF(ISBLANK(A404),"",VLOOKUP(A404,'разн. списки'!$I$3:$J$222,2,FALSE))</f>
        <v/>
      </c>
      <c r="C404" s="77"/>
      <c r="D404" s="77"/>
      <c r="E404" s="20">
        <f t="shared" si="6"/>
        <v>0</v>
      </c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9"/>
    </row>
    <row r="405" spans="1:30" x14ac:dyDescent="0.25">
      <c r="A405" s="76"/>
      <c r="B405" s="5" t="str">
        <f>IF(ISBLANK(A405),"",VLOOKUP(A405,'разн. списки'!$I$3:$J$222,2,FALSE))</f>
        <v/>
      </c>
      <c r="C405" s="78"/>
      <c r="D405" s="78"/>
      <c r="E405" s="20">
        <f t="shared" si="6"/>
        <v>0</v>
      </c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80"/>
    </row>
  </sheetData>
  <mergeCells count="15">
    <mergeCell ref="A1:AD1"/>
    <mergeCell ref="I3:L3"/>
    <mergeCell ref="M3:P3"/>
    <mergeCell ref="A2:A4"/>
    <mergeCell ref="C2:C4"/>
    <mergeCell ref="D2:D4"/>
    <mergeCell ref="AC2:AC4"/>
    <mergeCell ref="B2:B4"/>
    <mergeCell ref="E2:E4"/>
    <mergeCell ref="F2:H3"/>
    <mergeCell ref="AD2:AD4"/>
    <mergeCell ref="I2:AB2"/>
    <mergeCell ref="Q3:T3"/>
    <mergeCell ref="U3:X3"/>
    <mergeCell ref="Y3:AB3"/>
  </mergeCells>
  <phoneticPr fontId="17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'разн. списки'!$I$2:$I$222</xm:f>
          </x14:formula1>
          <xm:sqref>A7:A389</xm:sqref>
        </x14:dataValidation>
        <x14:dataValidation type="list" allowBlank="1" showInputMessage="1" showErrorMessage="1">
          <x14:formula1>
            <xm:f>'разн. списки'!$A$11:$A$13</xm:f>
          </x14:formula1>
          <xm:sqref>C7:C405</xm:sqref>
        </x14:dataValidation>
        <x14:dataValidation type="list" allowBlank="1" showInputMessage="1" showErrorMessage="1">
          <x14:formula1>
            <xm:f>'разн. списки'!$A$8:$A$9</xm:f>
          </x14:formula1>
          <xm:sqref>D7:D405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G573"/>
  <sheetViews>
    <sheetView zoomScale="85" zoomScaleNormal="85" workbookViewId="0">
      <pane xSplit="1" ySplit="6" topLeftCell="B16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RowHeight="15" x14ac:dyDescent="0.25"/>
  <cols>
    <col min="1" max="1" width="19.5703125" customWidth="1"/>
    <col min="3" max="3" width="15.42578125" customWidth="1"/>
    <col min="4" max="4" width="21.140625" customWidth="1"/>
    <col min="5" max="5" width="15.42578125" customWidth="1"/>
    <col min="6" max="10" width="31.5703125" customWidth="1"/>
    <col min="11" max="11" width="15.7109375" customWidth="1"/>
    <col min="12" max="17" width="9" customWidth="1"/>
    <col min="18" max="18" width="12.140625" customWidth="1"/>
    <col min="19" max="25" width="9" customWidth="1"/>
    <col min="26" max="26" width="10.28515625" customWidth="1"/>
    <col min="27" max="29" width="9" customWidth="1"/>
    <col min="30" max="30" width="10.85546875" customWidth="1"/>
    <col min="31" max="31" width="9" customWidth="1"/>
    <col min="32" max="32" width="11.5703125" customWidth="1"/>
    <col min="33" max="33" width="18.42578125" customWidth="1"/>
  </cols>
  <sheetData>
    <row r="1" spans="1:33" x14ac:dyDescent="0.25">
      <c r="A1" s="172" t="s">
        <v>1213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ht="15" customHeight="1" x14ac:dyDescent="0.25">
      <c r="A2" s="167" t="s">
        <v>592</v>
      </c>
      <c r="B2" s="167" t="s">
        <v>588</v>
      </c>
      <c r="C2" s="167" t="s">
        <v>580</v>
      </c>
      <c r="D2" s="167" t="s">
        <v>581</v>
      </c>
      <c r="E2" s="167" t="s">
        <v>611</v>
      </c>
      <c r="F2" s="176" t="s">
        <v>569</v>
      </c>
      <c r="G2" s="177"/>
      <c r="H2" s="177"/>
      <c r="I2" s="177"/>
      <c r="J2" s="178"/>
      <c r="K2" s="173" t="s">
        <v>586</v>
      </c>
      <c r="L2" s="169" t="s">
        <v>595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1"/>
      <c r="AF2" s="173" t="s">
        <v>575</v>
      </c>
      <c r="AG2" s="173" t="s">
        <v>576</v>
      </c>
    </row>
    <row r="3" spans="1:33" ht="84" customHeight="1" x14ac:dyDescent="0.25">
      <c r="A3" s="167"/>
      <c r="B3" s="167"/>
      <c r="C3" s="167"/>
      <c r="D3" s="167"/>
      <c r="E3" s="167"/>
      <c r="F3" s="167" t="s">
        <v>582</v>
      </c>
      <c r="G3" s="169" t="s">
        <v>583</v>
      </c>
      <c r="H3" s="171"/>
      <c r="I3" s="167" t="s">
        <v>584</v>
      </c>
      <c r="J3" s="167" t="s">
        <v>585</v>
      </c>
      <c r="K3" s="174"/>
      <c r="L3" s="167" t="s">
        <v>596</v>
      </c>
      <c r="M3" s="167"/>
      <c r="N3" s="167"/>
      <c r="O3" s="167"/>
      <c r="P3" s="167" t="s">
        <v>597</v>
      </c>
      <c r="Q3" s="167"/>
      <c r="R3" s="167"/>
      <c r="S3" s="167"/>
      <c r="T3" s="169" t="s">
        <v>1210</v>
      </c>
      <c r="U3" s="170"/>
      <c r="V3" s="170"/>
      <c r="W3" s="171"/>
      <c r="X3" s="169" t="s">
        <v>1211</v>
      </c>
      <c r="Y3" s="170"/>
      <c r="Z3" s="170"/>
      <c r="AA3" s="171"/>
      <c r="AB3" s="169" t="s">
        <v>1212</v>
      </c>
      <c r="AC3" s="170"/>
      <c r="AD3" s="170"/>
      <c r="AE3" s="171"/>
      <c r="AF3" s="174"/>
      <c r="AG3" s="174"/>
    </row>
    <row r="4" spans="1:33" ht="60" x14ac:dyDescent="0.25">
      <c r="A4" s="167"/>
      <c r="B4" s="167"/>
      <c r="C4" s="167"/>
      <c r="D4" s="167"/>
      <c r="E4" s="167"/>
      <c r="F4" s="167"/>
      <c r="G4" s="103" t="s">
        <v>1215</v>
      </c>
      <c r="H4" s="103" t="s">
        <v>1216</v>
      </c>
      <c r="I4" s="167"/>
      <c r="J4" s="167"/>
      <c r="K4" s="175"/>
      <c r="L4" s="2" t="s">
        <v>602</v>
      </c>
      <c r="M4" s="2" t="s">
        <v>603</v>
      </c>
      <c r="N4" s="2" t="s">
        <v>604</v>
      </c>
      <c r="O4" s="2" t="s">
        <v>605</v>
      </c>
      <c r="P4" s="2" t="s">
        <v>606</v>
      </c>
      <c r="Q4" s="2" t="s">
        <v>25</v>
      </c>
      <c r="R4" s="2" t="s">
        <v>26</v>
      </c>
      <c r="S4" s="2" t="s">
        <v>27</v>
      </c>
      <c r="T4" s="103" t="s">
        <v>24</v>
      </c>
      <c r="U4" s="103" t="s">
        <v>25</v>
      </c>
      <c r="V4" s="103" t="s">
        <v>26</v>
      </c>
      <c r="W4" s="103" t="s">
        <v>27</v>
      </c>
      <c r="X4" s="103" t="s">
        <v>24</v>
      </c>
      <c r="Y4" s="103" t="s">
        <v>25</v>
      </c>
      <c r="Z4" s="103" t="s">
        <v>26</v>
      </c>
      <c r="AA4" s="103" t="s">
        <v>27</v>
      </c>
      <c r="AB4" s="103" t="s">
        <v>24</v>
      </c>
      <c r="AC4" s="103" t="s">
        <v>25</v>
      </c>
      <c r="AD4" s="103" t="s">
        <v>26</v>
      </c>
      <c r="AE4" s="103" t="s">
        <v>27</v>
      </c>
      <c r="AF4" s="175"/>
      <c r="AG4" s="175"/>
    </row>
    <row r="5" spans="1:33" x14ac:dyDescent="0.25">
      <c r="A5" s="3">
        <v>1</v>
      </c>
      <c r="B5" s="9">
        <v>2</v>
      </c>
      <c r="C5" s="3">
        <v>3</v>
      </c>
      <c r="D5" s="3">
        <v>4</v>
      </c>
      <c r="E5" s="104">
        <v>5</v>
      </c>
      <c r="F5" s="3">
        <v>6</v>
      </c>
      <c r="G5" s="3"/>
      <c r="H5" s="3">
        <v>7</v>
      </c>
      <c r="I5" s="104">
        <v>8</v>
      </c>
      <c r="J5" s="3">
        <v>9</v>
      </c>
      <c r="K5" s="3">
        <v>10</v>
      </c>
      <c r="L5" s="104">
        <v>11</v>
      </c>
      <c r="M5" s="3">
        <v>12</v>
      </c>
      <c r="N5" s="3">
        <v>13</v>
      </c>
      <c r="O5" s="104">
        <v>14</v>
      </c>
      <c r="P5" s="3">
        <v>15</v>
      </c>
      <c r="Q5" s="3">
        <v>16</v>
      </c>
      <c r="R5" s="104">
        <v>17</v>
      </c>
      <c r="S5" s="3">
        <v>18</v>
      </c>
      <c r="T5" s="3">
        <v>19</v>
      </c>
      <c r="U5" s="104">
        <v>20</v>
      </c>
      <c r="V5" s="3">
        <v>21</v>
      </c>
      <c r="W5" s="3">
        <v>22</v>
      </c>
      <c r="X5" s="104">
        <v>23</v>
      </c>
      <c r="Y5" s="3">
        <v>24</v>
      </c>
      <c r="Z5" s="3">
        <v>25</v>
      </c>
      <c r="AA5" s="104">
        <v>26</v>
      </c>
      <c r="AB5" s="3">
        <v>27</v>
      </c>
      <c r="AC5" s="3">
        <v>28</v>
      </c>
      <c r="AD5" s="104">
        <v>29</v>
      </c>
      <c r="AE5" s="3">
        <v>30</v>
      </c>
      <c r="AF5" s="3">
        <v>31</v>
      </c>
      <c r="AG5" s="104">
        <v>32</v>
      </c>
    </row>
    <row r="6" spans="1:33" ht="113.25" customHeight="1" x14ac:dyDescent="0.25">
      <c r="A6" s="6" t="s">
        <v>610</v>
      </c>
      <c r="B6" s="7" t="s">
        <v>598</v>
      </c>
      <c r="C6" s="7" t="s">
        <v>599</v>
      </c>
      <c r="D6" s="7" t="s">
        <v>600</v>
      </c>
      <c r="E6" s="7" t="s">
        <v>611</v>
      </c>
      <c r="F6" s="7" t="s">
        <v>582</v>
      </c>
      <c r="G6" s="103" t="s">
        <v>1248</v>
      </c>
      <c r="H6" s="103" t="s">
        <v>1249</v>
      </c>
      <c r="I6" s="7" t="s">
        <v>584</v>
      </c>
      <c r="J6" s="7" t="s">
        <v>585</v>
      </c>
      <c r="K6" s="7" t="s">
        <v>586</v>
      </c>
      <c r="L6" s="8" t="s">
        <v>602</v>
      </c>
      <c r="M6" s="8" t="s">
        <v>603</v>
      </c>
      <c r="N6" s="8" t="s">
        <v>604</v>
      </c>
      <c r="O6" s="8" t="s">
        <v>605</v>
      </c>
      <c r="P6" s="7" t="s">
        <v>606</v>
      </c>
      <c r="Q6" s="8" t="s">
        <v>612</v>
      </c>
      <c r="R6" s="8" t="s">
        <v>613</v>
      </c>
      <c r="S6" s="8" t="s">
        <v>609</v>
      </c>
      <c r="T6" s="103" t="s">
        <v>1235</v>
      </c>
      <c r="U6" s="103" t="s">
        <v>1236</v>
      </c>
      <c r="V6" s="103" t="s">
        <v>1237</v>
      </c>
      <c r="W6" s="103" t="s">
        <v>1238</v>
      </c>
      <c r="X6" s="103" t="s">
        <v>1240</v>
      </c>
      <c r="Y6" s="103" t="s">
        <v>1241</v>
      </c>
      <c r="Z6" s="103" t="s">
        <v>1242</v>
      </c>
      <c r="AA6" s="103" t="s">
        <v>1243</v>
      </c>
      <c r="AB6" s="103" t="s">
        <v>1244</v>
      </c>
      <c r="AC6" s="103" t="s">
        <v>1245</v>
      </c>
      <c r="AD6" s="103" t="s">
        <v>1246</v>
      </c>
      <c r="AE6" s="103" t="s">
        <v>1247</v>
      </c>
      <c r="AF6" s="8" t="s">
        <v>575</v>
      </c>
      <c r="AG6" s="8" t="s">
        <v>576</v>
      </c>
    </row>
    <row r="7" spans="1:33" ht="75" x14ac:dyDescent="0.25">
      <c r="A7" s="128" t="s">
        <v>285</v>
      </c>
      <c r="B7" s="1" t="str">
        <f>IF(ISBLANK(A7),"",VLOOKUP(A7,'разн. списки'!$N$3:$O$274,2,FALSE))</f>
        <v>08.00.00 ТЕХНИКА И ТЕХНОЛОГИИ СТРОИТЕЛЬСТВА</v>
      </c>
      <c r="C7" s="23" t="s">
        <v>579</v>
      </c>
      <c r="D7" s="23" t="s">
        <v>577</v>
      </c>
      <c r="E7" s="25">
        <v>18</v>
      </c>
      <c r="F7" s="23">
        <v>0</v>
      </c>
      <c r="G7" s="23">
        <v>18</v>
      </c>
      <c r="H7" s="23">
        <v>0</v>
      </c>
      <c r="I7" s="23">
        <v>0</v>
      </c>
      <c r="J7" s="23">
        <v>0</v>
      </c>
      <c r="K7" s="23">
        <v>0</v>
      </c>
      <c r="L7" s="23">
        <v>12</v>
      </c>
      <c r="M7" s="23">
        <v>5</v>
      </c>
      <c r="N7" s="23">
        <v>1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10</v>
      </c>
      <c r="U7" s="23">
        <v>8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12</v>
      </c>
      <c r="AC7" s="23">
        <v>5</v>
      </c>
      <c r="AD7" s="23">
        <v>1</v>
      </c>
      <c r="AE7" s="23">
        <v>0</v>
      </c>
      <c r="AF7" s="23"/>
      <c r="AG7" s="24"/>
    </row>
    <row r="8" spans="1:33" ht="60" x14ac:dyDescent="0.25">
      <c r="A8" s="128" t="s">
        <v>296</v>
      </c>
      <c r="B8" s="1" t="str">
        <f>IF(ISBLANK(A8),"",VLOOKUP(A8,'разн. списки'!$N$3:$O$274,2,FALSE))</f>
        <v>09.00.00 ИНФОРМАТИКА И ВЫЧИСЛИТЕЛЬНАЯ ТЕХНИКА</v>
      </c>
      <c r="C8" s="23" t="s">
        <v>579</v>
      </c>
      <c r="D8" s="23" t="s">
        <v>577</v>
      </c>
      <c r="E8" s="25">
        <v>25</v>
      </c>
      <c r="F8" s="23">
        <v>25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14</v>
      </c>
      <c r="M8" s="23">
        <v>9</v>
      </c>
      <c r="N8" s="23">
        <v>2</v>
      </c>
      <c r="O8" s="23">
        <v>0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60" x14ac:dyDescent="0.25">
      <c r="A9" s="128" t="s">
        <v>296</v>
      </c>
      <c r="B9" s="1" t="str">
        <f>IF(ISBLANK(A9),"",VLOOKUP(A9,'разн. списки'!$N$3:$O$274,2,FALSE))</f>
        <v>09.00.00 ИНФОРМАТИКА И ВЫЧИСЛИТЕЛЬНАЯ ТЕХНИКА</v>
      </c>
      <c r="C9" s="23" t="s">
        <v>579</v>
      </c>
      <c r="D9" s="23" t="s">
        <v>578</v>
      </c>
      <c r="E9" s="25">
        <f t="shared" ref="E9:E71" si="0">SUM(F9:J9)</f>
        <v>10</v>
      </c>
      <c r="F9" s="23">
        <v>10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3</v>
      </c>
      <c r="M9" s="23">
        <v>3</v>
      </c>
      <c r="N9" s="23">
        <v>4</v>
      </c>
      <c r="O9" s="23">
        <v>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</row>
    <row r="10" spans="1:33" ht="60" x14ac:dyDescent="0.25">
      <c r="A10" s="128" t="s">
        <v>336</v>
      </c>
      <c r="B10" s="1" t="str">
        <f>IF(ISBLANK(A10),"",VLOOKUP(A10,'разн. списки'!$N$3:$O$274,2,FALSE))</f>
        <v>13.00.00 ЭЛЕКТРО- И ТЕПЛОЭНЕРГЕТИКА</v>
      </c>
      <c r="C10" s="23" t="s">
        <v>579</v>
      </c>
      <c r="D10" s="23" t="s">
        <v>577</v>
      </c>
      <c r="E10" s="25">
        <v>25</v>
      </c>
      <c r="F10" s="23">
        <v>25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9</v>
      </c>
      <c r="M10" s="23">
        <v>10</v>
      </c>
      <c r="N10" s="23">
        <v>6</v>
      </c>
      <c r="O10" s="23">
        <v>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ht="60" x14ac:dyDescent="0.25">
      <c r="A11" s="128" t="s">
        <v>336</v>
      </c>
      <c r="B11" s="1" t="str">
        <f>IF(ISBLANK(A11),"",VLOOKUP(A11,'разн. списки'!$N$3:$O$274,2,FALSE))</f>
        <v>13.00.00 ЭЛЕКТРО- И ТЕПЛОЭНЕРГЕТИКА</v>
      </c>
      <c r="C11" s="23" t="s">
        <v>571</v>
      </c>
      <c r="D11" s="23" t="s">
        <v>578</v>
      </c>
      <c r="E11" s="25">
        <f t="shared" si="0"/>
        <v>7</v>
      </c>
      <c r="F11" s="23">
        <v>7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5</v>
      </c>
      <c r="N11" s="23">
        <v>2</v>
      </c>
      <c r="O11" s="23">
        <v>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33" ht="120" x14ac:dyDescent="0.25">
      <c r="A12" s="128" t="s">
        <v>345</v>
      </c>
      <c r="B12" s="1" t="str">
        <f>IF(ISBLANK(A12),"",VLOOKUP(A12,'разн. списки'!$N$3:$O$274,2,FALSE))</f>
        <v>13.00.00 ЭЛЕКТРО- И ТЕПЛОЭНЕРГЕТИКА</v>
      </c>
      <c r="C12" s="23" t="s">
        <v>579</v>
      </c>
      <c r="D12" s="23" t="s">
        <v>577</v>
      </c>
      <c r="E12" s="25">
        <f t="shared" si="0"/>
        <v>21</v>
      </c>
      <c r="F12" s="23">
        <v>0</v>
      </c>
      <c r="G12" s="23">
        <v>0</v>
      </c>
      <c r="H12" s="23">
        <v>21</v>
      </c>
      <c r="I12" s="23">
        <v>0</v>
      </c>
      <c r="J12" s="23">
        <v>0</v>
      </c>
      <c r="K12" s="23">
        <v>0</v>
      </c>
      <c r="L12" s="23">
        <v>9</v>
      </c>
      <c r="M12" s="23">
        <v>9</v>
      </c>
      <c r="N12" s="23">
        <v>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15</v>
      </c>
      <c r="Z12" s="23">
        <v>6</v>
      </c>
      <c r="AA12" s="23">
        <v>0</v>
      </c>
      <c r="AB12" s="23">
        <v>6</v>
      </c>
      <c r="AC12" s="23">
        <v>13</v>
      </c>
      <c r="AD12" s="23">
        <v>2</v>
      </c>
      <c r="AE12" s="23">
        <v>0</v>
      </c>
      <c r="AF12" s="129" t="s">
        <v>1264</v>
      </c>
      <c r="AG12" s="24">
        <v>21</v>
      </c>
    </row>
    <row r="13" spans="1:33" ht="90" x14ac:dyDescent="0.25">
      <c r="A13" s="128" t="s">
        <v>350</v>
      </c>
      <c r="B13" s="1" t="str">
        <f>IF(ISBLANK(A13),"",VLOOKUP(A13,'разн. списки'!$N$3:$O$274,2,FALSE))</f>
        <v>15.00.00 МАШИНОСТРОЕНИЕ</v>
      </c>
      <c r="C13" s="23" t="s">
        <v>579</v>
      </c>
      <c r="D13" s="23" t="s">
        <v>577</v>
      </c>
      <c r="E13" s="25">
        <f t="shared" si="0"/>
        <v>22</v>
      </c>
      <c r="F13" s="23">
        <v>22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11</v>
      </c>
      <c r="M13" s="23">
        <v>8</v>
      </c>
      <c r="N13" s="23">
        <v>3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90" x14ac:dyDescent="0.25">
      <c r="A14" s="128" t="s">
        <v>350</v>
      </c>
      <c r="B14" s="1" t="str">
        <f>IF(ISBLANK(A14),"",VLOOKUP(A14,'разн. списки'!$N$3:$O$274,2,FALSE))</f>
        <v>15.00.00 МАШИНОСТРОЕНИЕ</v>
      </c>
      <c r="C14" s="23" t="s">
        <v>579</v>
      </c>
      <c r="D14" s="23" t="s">
        <v>578</v>
      </c>
      <c r="E14" s="25">
        <f t="shared" si="0"/>
        <v>7</v>
      </c>
      <c r="F14" s="23">
        <v>7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5</v>
      </c>
      <c r="M14" s="23">
        <v>2</v>
      </c>
      <c r="N14" s="23">
        <v>0</v>
      </c>
      <c r="O14" s="23"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ht="45" x14ac:dyDescent="0.25">
      <c r="A15" s="128" t="s">
        <v>412</v>
      </c>
      <c r="B15" s="1" t="str">
        <f>IF(ISBLANK(A15),"",VLOOKUP(A15,'разн. списки'!$N$3:$O$274,2,FALSE))</f>
        <v>22.00.00 ТЕХНОЛОГИИ МАТЕРИАЛОВ</v>
      </c>
      <c r="C15" s="23" t="s">
        <v>579</v>
      </c>
      <c r="D15" s="23" t="s">
        <v>577</v>
      </c>
      <c r="E15" s="25">
        <v>15</v>
      </c>
      <c r="F15" s="23">
        <v>0</v>
      </c>
      <c r="G15" s="23">
        <v>15</v>
      </c>
      <c r="H15" s="23">
        <v>0</v>
      </c>
      <c r="I15" s="23">
        <v>0</v>
      </c>
      <c r="J15" s="23">
        <v>0</v>
      </c>
      <c r="K15" s="23">
        <v>0</v>
      </c>
      <c r="L15" s="23">
        <v>7</v>
      </c>
      <c r="M15" s="23">
        <v>4</v>
      </c>
      <c r="N15" s="23">
        <v>3</v>
      </c>
      <c r="O15" s="23">
        <v>0</v>
      </c>
      <c r="P15" s="23"/>
      <c r="Q15" s="23"/>
      <c r="R15" s="23"/>
      <c r="S15" s="23"/>
      <c r="T15" s="23">
        <v>7</v>
      </c>
      <c r="U15" s="23">
        <v>6</v>
      </c>
      <c r="V15" s="23">
        <v>2</v>
      </c>
      <c r="W15" s="23">
        <v>0</v>
      </c>
      <c r="X15" s="23"/>
      <c r="Y15" s="23"/>
      <c r="Z15" s="23"/>
      <c r="AA15" s="23"/>
      <c r="AB15" s="23">
        <v>5</v>
      </c>
      <c r="AC15" s="23">
        <v>9</v>
      </c>
      <c r="AD15" s="23">
        <v>1</v>
      </c>
      <c r="AE15" s="23">
        <v>0</v>
      </c>
      <c r="AF15" s="23"/>
      <c r="AG15" s="24"/>
    </row>
    <row r="16" spans="1:33" x14ac:dyDescent="0.25">
      <c r="A16" s="128"/>
      <c r="B16" s="1"/>
      <c r="C16" s="23"/>
      <c r="D16" s="23"/>
      <c r="E16" s="25">
        <f t="shared" si="0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ht="45" x14ac:dyDescent="0.25">
      <c r="A17" s="128" t="s">
        <v>490</v>
      </c>
      <c r="B17" s="1" t="str">
        <f>IF(ISBLANK(A17),"",VLOOKUP(A17,'разн. списки'!$N$3:$O$274,2,FALSE))</f>
        <v>38.00.00 ЭКОНОМИКА И УПРАВЛЕНИЕ</v>
      </c>
      <c r="C17" s="23" t="s">
        <v>579</v>
      </c>
      <c r="D17" s="23" t="s">
        <v>577</v>
      </c>
      <c r="E17" s="25">
        <f t="shared" si="0"/>
        <v>21</v>
      </c>
      <c r="F17" s="23"/>
      <c r="G17" s="23"/>
      <c r="H17" s="23">
        <v>21</v>
      </c>
      <c r="I17" s="23">
        <v>0</v>
      </c>
      <c r="J17" s="23">
        <v>0</v>
      </c>
      <c r="K17" s="23">
        <v>0</v>
      </c>
      <c r="L17" s="23">
        <v>14</v>
      </c>
      <c r="M17" s="23">
        <v>4</v>
      </c>
      <c r="N17" s="23">
        <v>3</v>
      </c>
      <c r="O17" s="23">
        <v>0</v>
      </c>
      <c r="P17" s="23"/>
      <c r="Q17" s="23"/>
      <c r="R17" s="23"/>
      <c r="S17" s="23"/>
      <c r="T17" s="23"/>
      <c r="U17" s="23"/>
      <c r="V17" s="23"/>
      <c r="W17" s="23"/>
      <c r="X17" s="23">
        <v>3</v>
      </c>
      <c r="Y17" s="23">
        <v>10</v>
      </c>
      <c r="Z17" s="23">
        <v>8</v>
      </c>
      <c r="AA17" s="23">
        <v>0</v>
      </c>
      <c r="AB17" s="23">
        <v>14</v>
      </c>
      <c r="AC17" s="23">
        <v>4</v>
      </c>
      <c r="AD17" s="23">
        <v>3</v>
      </c>
      <c r="AE17" s="23">
        <v>0</v>
      </c>
      <c r="AF17" s="129" t="s">
        <v>1265</v>
      </c>
      <c r="AG17" s="24">
        <v>21</v>
      </c>
    </row>
    <row r="18" spans="1:33" ht="60" x14ac:dyDescent="0.25">
      <c r="A18" s="128" t="s">
        <v>500</v>
      </c>
      <c r="B18" s="1" t="str">
        <f>IF(ISBLANK(A18),"",VLOOKUP(A18,'разн. списки'!$N$3:$O$274,2,FALSE))</f>
        <v>40.00.00 ЮРИСПРУДЕНЦИЯ</v>
      </c>
      <c r="C18" s="23" t="s">
        <v>579</v>
      </c>
      <c r="D18" s="23" t="s">
        <v>577</v>
      </c>
      <c r="E18" s="25">
        <v>25</v>
      </c>
      <c r="F18" s="23">
        <v>25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18</v>
      </c>
      <c r="M18" s="23">
        <v>5</v>
      </c>
      <c r="N18" s="23">
        <v>2</v>
      </c>
      <c r="O18" s="23">
        <v>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60" x14ac:dyDescent="0.25">
      <c r="A19" s="128" t="s">
        <v>500</v>
      </c>
      <c r="B19" s="1" t="str">
        <f>IF(ISBLANK(A19),"",VLOOKUP(A19,'разн. списки'!$N$3:$O$274,2,FALSE))</f>
        <v>40.00.00 ЮРИСПРУДЕНЦИЯ</v>
      </c>
      <c r="C19" s="23" t="s">
        <v>579</v>
      </c>
      <c r="D19" s="23" t="s">
        <v>578</v>
      </c>
      <c r="E19" s="25">
        <f t="shared" si="0"/>
        <v>14</v>
      </c>
      <c r="F19" s="23">
        <v>14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4</v>
      </c>
      <c r="M19" s="23">
        <v>7</v>
      </c>
      <c r="N19" s="23">
        <v>3</v>
      </c>
      <c r="O19" s="23"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4"/>
    </row>
    <row r="20" spans="1:33" ht="60" x14ac:dyDescent="0.25">
      <c r="A20" s="128" t="s">
        <v>500</v>
      </c>
      <c r="B20" s="1" t="str">
        <f>IF(ISBLANK(A20),"",VLOOKUP(A20,'разн. списки'!$N$3:$O$274,2,FALSE))</f>
        <v>40.00.00 ЮРИСПРУДЕНЦИЯ</v>
      </c>
      <c r="C20" s="23" t="s">
        <v>571</v>
      </c>
      <c r="D20" s="23" t="s">
        <v>578</v>
      </c>
      <c r="E20" s="25">
        <f t="shared" si="0"/>
        <v>13</v>
      </c>
      <c r="F20" s="23">
        <v>13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5</v>
      </c>
      <c r="M20" s="23">
        <v>8</v>
      </c>
      <c r="N20" s="23">
        <v>0</v>
      </c>
      <c r="O20" s="23">
        <v>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4"/>
    </row>
    <row r="21" spans="1:33" x14ac:dyDescent="0.25">
      <c r="A21" s="22"/>
      <c r="B21" s="1" t="str">
        <f>IF(ISBLANK(A21),"",VLOOKUP(A21,'разн. списки'!$N$3:$O$274,2,FALSE))</f>
        <v/>
      </c>
      <c r="C21" s="23"/>
      <c r="D21" s="23"/>
      <c r="E21" s="25">
        <f t="shared" si="0"/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x14ac:dyDescent="0.25">
      <c r="A22" s="22"/>
      <c r="B22" s="1" t="str">
        <f>IF(ISBLANK(A22),"",VLOOKUP(A22,'разн. списки'!$N$3:$O$274,2,FALSE))</f>
        <v/>
      </c>
      <c r="C22" s="23"/>
      <c r="D22" s="23"/>
      <c r="E22" s="2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3" x14ac:dyDescent="0.25">
      <c r="A23" s="22"/>
      <c r="B23" s="1" t="str">
        <f>IF(ISBLANK(A23),"",VLOOKUP(A23,'разн. списки'!$N$3:$O$274,2,FALSE))</f>
        <v/>
      </c>
      <c r="C23" s="23"/>
      <c r="D23" s="23"/>
      <c r="E23" s="2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3" x14ac:dyDescent="0.25">
      <c r="A24" s="22"/>
      <c r="B24" s="1" t="str">
        <f>IF(ISBLANK(A24),"",VLOOKUP(A24,'разн. списки'!$N$3:$O$274,2,FALSE))</f>
        <v/>
      </c>
      <c r="C24" s="23"/>
      <c r="D24" s="23"/>
      <c r="E24" s="2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</row>
    <row r="25" spans="1:33" x14ac:dyDescent="0.25">
      <c r="A25" s="22"/>
      <c r="B25" s="1" t="str">
        <f>IF(ISBLANK(A25),"",VLOOKUP(A25,'разн. списки'!$N$3:$O$274,2,FALSE))</f>
        <v/>
      </c>
      <c r="C25" s="23"/>
      <c r="D25" s="23"/>
      <c r="E25" s="2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x14ac:dyDescent="0.25">
      <c r="A26" s="22"/>
      <c r="B26" s="1" t="str">
        <f>IF(ISBLANK(A26),"",VLOOKUP(A26,'разн. списки'!$N$3:$O$274,2,FALSE))</f>
        <v/>
      </c>
      <c r="C26" s="23"/>
      <c r="D26" s="23"/>
      <c r="E26" s="2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3" x14ac:dyDescent="0.25">
      <c r="A27" s="22"/>
      <c r="B27" s="1" t="str">
        <f>IF(ISBLANK(A27),"",VLOOKUP(A27,'разн. списки'!$N$3:$O$274,2,FALSE))</f>
        <v/>
      </c>
      <c r="C27" s="23"/>
      <c r="D27" s="23"/>
      <c r="E27" s="2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3" x14ac:dyDescent="0.25">
      <c r="A28" s="22"/>
      <c r="B28" s="1" t="str">
        <f>IF(ISBLANK(A28),"",VLOOKUP(A28,'разн. списки'!$N$3:$O$274,2,FALSE))</f>
        <v/>
      </c>
      <c r="C28" s="23"/>
      <c r="D28" s="23"/>
      <c r="E28" s="25">
        <f t="shared" si="0"/>
        <v>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 x14ac:dyDescent="0.25">
      <c r="A29" s="22"/>
      <c r="B29" s="1" t="str">
        <f>IF(ISBLANK(A29),"",VLOOKUP(A29,'разн. списки'!$N$3:$O$274,2,FALSE))</f>
        <v/>
      </c>
      <c r="C29" s="23"/>
      <c r="D29" s="23"/>
      <c r="E29" s="25">
        <f t="shared" si="0"/>
        <v>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x14ac:dyDescent="0.25">
      <c r="A30" s="22"/>
      <c r="B30" s="1" t="str">
        <f>IF(ISBLANK(A30),"",VLOOKUP(A30,'разн. списки'!$N$3:$O$274,2,FALSE))</f>
        <v/>
      </c>
      <c r="C30" s="23"/>
      <c r="D30" s="23"/>
      <c r="E30" s="25">
        <f t="shared" si="0"/>
        <v>0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x14ac:dyDescent="0.25">
      <c r="A31" s="22"/>
      <c r="B31" s="1" t="str">
        <f>IF(ISBLANK(A31),"",VLOOKUP(A31,'разн. списки'!$N$3:$O$274,2,FALSE))</f>
        <v/>
      </c>
      <c r="C31" s="23"/>
      <c r="D31" s="23"/>
      <c r="E31" s="25">
        <f t="shared" si="0"/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3" x14ac:dyDescent="0.25">
      <c r="A32" s="22"/>
      <c r="B32" s="1" t="str">
        <f>IF(ISBLANK(A32),"",VLOOKUP(A32,'разн. списки'!$N$3:$O$274,2,FALSE))</f>
        <v/>
      </c>
      <c r="C32" s="23"/>
      <c r="D32" s="23"/>
      <c r="E32" s="25">
        <f t="shared" si="0"/>
        <v>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/>
    </row>
    <row r="33" spans="1:33" x14ac:dyDescent="0.25">
      <c r="A33" s="22"/>
      <c r="B33" s="1" t="str">
        <f>IF(ISBLANK(A33),"",VLOOKUP(A33,'разн. списки'!$N$3:$O$274,2,FALSE))</f>
        <v/>
      </c>
      <c r="C33" s="23"/>
      <c r="D33" s="23"/>
      <c r="E33" s="25">
        <f t="shared" si="0"/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</row>
    <row r="34" spans="1:33" x14ac:dyDescent="0.25">
      <c r="A34" s="22"/>
      <c r="B34" s="1" t="str">
        <f>IF(ISBLANK(A34),"",VLOOKUP(A34,'разн. списки'!$N$3:$O$274,2,FALSE))</f>
        <v/>
      </c>
      <c r="C34" s="23"/>
      <c r="D34" s="23"/>
      <c r="E34" s="25">
        <f t="shared" si="0"/>
        <v>0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4"/>
    </row>
    <row r="35" spans="1:33" x14ac:dyDescent="0.25">
      <c r="A35" s="22"/>
      <c r="B35" s="1" t="str">
        <f>IF(ISBLANK(A35),"",VLOOKUP(A35,'разн. списки'!$N$3:$O$274,2,FALSE))</f>
        <v/>
      </c>
      <c r="C35" s="23"/>
      <c r="D35" s="23"/>
      <c r="E35" s="25">
        <f t="shared" si="0"/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</row>
    <row r="36" spans="1:33" x14ac:dyDescent="0.25">
      <c r="A36" s="22"/>
      <c r="B36" s="1" t="str">
        <f>IF(ISBLANK(A36),"",VLOOKUP(A36,'разн. списки'!$N$3:$O$274,2,FALSE))</f>
        <v/>
      </c>
      <c r="C36" s="23"/>
      <c r="D36" s="23"/>
      <c r="E36" s="25">
        <f t="shared" si="0"/>
        <v>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</row>
    <row r="37" spans="1:33" x14ac:dyDescent="0.25">
      <c r="A37" s="22"/>
      <c r="B37" s="1" t="str">
        <f>IF(ISBLANK(A37),"",VLOOKUP(A37,'разн. списки'!$N$3:$O$274,2,FALSE))</f>
        <v/>
      </c>
      <c r="C37" s="23"/>
      <c r="D37" s="23"/>
      <c r="E37" s="25">
        <f t="shared" si="0"/>
        <v>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4"/>
    </row>
    <row r="38" spans="1:33" x14ac:dyDescent="0.25">
      <c r="A38" s="22"/>
      <c r="B38" s="1" t="str">
        <f>IF(ISBLANK(A38),"",VLOOKUP(A38,'разн. списки'!$N$3:$O$274,2,FALSE))</f>
        <v/>
      </c>
      <c r="C38" s="23"/>
      <c r="D38" s="23"/>
      <c r="E38" s="25">
        <f t="shared" si="0"/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1:33" x14ac:dyDescent="0.25">
      <c r="A39" s="22"/>
      <c r="B39" s="1" t="str">
        <f>IF(ISBLANK(A39),"",VLOOKUP(A39,'разн. списки'!$N$3:$O$274,2,FALSE))</f>
        <v/>
      </c>
      <c r="C39" s="23"/>
      <c r="D39" s="23"/>
      <c r="E39" s="25">
        <f t="shared" si="0"/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x14ac:dyDescent="0.25">
      <c r="A40" s="22"/>
      <c r="B40" s="1" t="str">
        <f>IF(ISBLANK(A40),"",VLOOKUP(A40,'разн. списки'!$N$3:$O$274,2,FALSE))</f>
        <v/>
      </c>
      <c r="C40" s="23"/>
      <c r="D40" s="23"/>
      <c r="E40" s="25">
        <f t="shared" si="0"/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x14ac:dyDescent="0.25">
      <c r="A41" s="22"/>
      <c r="B41" s="1" t="str">
        <f>IF(ISBLANK(A41),"",VLOOKUP(A41,'разн. списки'!$N$3:$O$274,2,FALSE))</f>
        <v/>
      </c>
      <c r="C41" s="23"/>
      <c r="D41" s="23"/>
      <c r="E41" s="25">
        <f t="shared" si="0"/>
        <v>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x14ac:dyDescent="0.25">
      <c r="A42" s="22"/>
      <c r="B42" s="1" t="str">
        <f>IF(ISBLANK(A42),"",VLOOKUP(A42,'разн. списки'!$N$3:$O$274,2,FALSE))</f>
        <v/>
      </c>
      <c r="C42" s="23"/>
      <c r="D42" s="23"/>
      <c r="E42" s="25">
        <f t="shared" si="0"/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4"/>
    </row>
    <row r="43" spans="1:33" x14ac:dyDescent="0.25">
      <c r="A43" s="22"/>
      <c r="B43" s="1" t="str">
        <f>IF(ISBLANK(A43),"",VLOOKUP(A43,'разн. списки'!$N$3:$O$274,2,FALSE))</f>
        <v/>
      </c>
      <c r="C43" s="23"/>
      <c r="D43" s="23"/>
      <c r="E43" s="25">
        <f t="shared" si="0"/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x14ac:dyDescent="0.25">
      <c r="A44" s="22"/>
      <c r="B44" s="1" t="str">
        <f>IF(ISBLANK(A44),"",VLOOKUP(A44,'разн. списки'!$N$3:$O$274,2,FALSE))</f>
        <v/>
      </c>
      <c r="C44" s="23"/>
      <c r="D44" s="23"/>
      <c r="E44" s="25">
        <f t="shared" si="0"/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4"/>
    </row>
    <row r="45" spans="1:33" x14ac:dyDescent="0.25">
      <c r="A45" s="22"/>
      <c r="B45" s="1" t="str">
        <f>IF(ISBLANK(A45),"",VLOOKUP(A45,'разн. списки'!$N$3:$O$274,2,FALSE))</f>
        <v/>
      </c>
      <c r="C45" s="23"/>
      <c r="D45" s="23"/>
      <c r="E45" s="25">
        <f t="shared" si="0"/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x14ac:dyDescent="0.25">
      <c r="A46" s="22"/>
      <c r="B46" s="1" t="str">
        <f>IF(ISBLANK(A46),"",VLOOKUP(A46,'разн. списки'!$N$3:$O$274,2,FALSE))</f>
        <v/>
      </c>
      <c r="C46" s="23"/>
      <c r="D46" s="23"/>
      <c r="E46" s="25">
        <f t="shared" si="0"/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1:33" x14ac:dyDescent="0.25">
      <c r="A47" s="22"/>
      <c r="B47" s="1" t="str">
        <f>IF(ISBLANK(A47),"",VLOOKUP(A47,'разн. списки'!$N$3:$O$274,2,FALSE))</f>
        <v/>
      </c>
      <c r="C47" s="23"/>
      <c r="D47" s="23"/>
      <c r="E47" s="25">
        <f t="shared" si="0"/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</row>
    <row r="48" spans="1:33" x14ac:dyDescent="0.25">
      <c r="A48" s="22"/>
      <c r="B48" s="1" t="str">
        <f>IF(ISBLANK(A48),"",VLOOKUP(A48,'разн. списки'!$N$3:$O$274,2,FALSE))</f>
        <v/>
      </c>
      <c r="C48" s="23"/>
      <c r="D48" s="23"/>
      <c r="E48" s="25">
        <f t="shared" si="0"/>
        <v>0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4"/>
    </row>
    <row r="49" spans="1:33" x14ac:dyDescent="0.25">
      <c r="A49" s="22"/>
      <c r="B49" s="1" t="str">
        <f>IF(ISBLANK(A49),"",VLOOKUP(A49,'разн. списки'!$N$3:$O$274,2,FALSE))</f>
        <v/>
      </c>
      <c r="C49" s="23"/>
      <c r="D49" s="23"/>
      <c r="E49" s="25">
        <f t="shared" si="0"/>
        <v>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</row>
    <row r="50" spans="1:33" x14ac:dyDescent="0.25">
      <c r="A50" s="22"/>
      <c r="B50" s="1" t="str">
        <f>IF(ISBLANK(A50),"",VLOOKUP(A50,'разн. списки'!$N$3:$O$274,2,FALSE))</f>
        <v/>
      </c>
      <c r="C50" s="23"/>
      <c r="D50" s="23"/>
      <c r="E50" s="25">
        <f t="shared" si="0"/>
        <v>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</row>
    <row r="51" spans="1:33" x14ac:dyDescent="0.25">
      <c r="A51" s="22"/>
      <c r="B51" s="1" t="str">
        <f>IF(ISBLANK(A51),"",VLOOKUP(A51,'разн. списки'!$N$3:$O$274,2,FALSE))</f>
        <v/>
      </c>
      <c r="C51" s="23"/>
      <c r="D51" s="23"/>
      <c r="E51" s="25">
        <f t="shared" si="0"/>
        <v>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2" spans="1:33" x14ac:dyDescent="0.25">
      <c r="A52" s="22"/>
      <c r="B52" s="1" t="str">
        <f>IF(ISBLANK(A52),"",VLOOKUP(A52,'разн. списки'!$N$3:$O$274,2,FALSE))</f>
        <v/>
      </c>
      <c r="C52" s="23"/>
      <c r="D52" s="23"/>
      <c r="E52" s="25">
        <f t="shared" si="0"/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4"/>
    </row>
    <row r="53" spans="1:33" x14ac:dyDescent="0.25">
      <c r="A53" s="22"/>
      <c r="B53" s="1" t="str">
        <f>IF(ISBLANK(A53),"",VLOOKUP(A53,'разн. списки'!$N$3:$O$274,2,FALSE))</f>
        <v/>
      </c>
      <c r="C53" s="23"/>
      <c r="D53" s="23"/>
      <c r="E53" s="25">
        <f t="shared" si="0"/>
        <v>0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4"/>
    </row>
    <row r="54" spans="1:33" x14ac:dyDescent="0.25">
      <c r="A54" s="22"/>
      <c r="B54" s="1" t="str">
        <f>IF(ISBLANK(A54),"",VLOOKUP(A54,'разн. списки'!$N$3:$O$274,2,FALSE))</f>
        <v/>
      </c>
      <c r="C54" s="23"/>
      <c r="D54" s="23"/>
      <c r="E54" s="25">
        <f t="shared" si="0"/>
        <v>0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4"/>
    </row>
    <row r="55" spans="1:33" x14ac:dyDescent="0.25">
      <c r="A55" s="22"/>
      <c r="B55" s="1" t="str">
        <f>IF(ISBLANK(A55),"",VLOOKUP(A55,'разн. списки'!$N$3:$O$274,2,FALSE))</f>
        <v/>
      </c>
      <c r="C55" s="23"/>
      <c r="D55" s="23"/>
      <c r="E55" s="25">
        <f t="shared" si="0"/>
        <v>0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</row>
    <row r="56" spans="1:33" x14ac:dyDescent="0.25">
      <c r="A56" s="22"/>
      <c r="B56" s="1" t="str">
        <f>IF(ISBLANK(A56),"",VLOOKUP(A56,'разн. списки'!$N$3:$O$274,2,FALSE))</f>
        <v/>
      </c>
      <c r="C56" s="23"/>
      <c r="D56" s="23"/>
      <c r="E56" s="25">
        <f t="shared" si="0"/>
        <v>0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/>
    </row>
    <row r="57" spans="1:33" x14ac:dyDescent="0.25">
      <c r="A57" s="22"/>
      <c r="B57" s="1" t="str">
        <f>IF(ISBLANK(A57),"",VLOOKUP(A57,'разн. списки'!$N$3:$O$274,2,FALSE))</f>
        <v/>
      </c>
      <c r="C57" s="23"/>
      <c r="D57" s="23"/>
      <c r="E57" s="25">
        <f t="shared" si="0"/>
        <v>0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4"/>
    </row>
    <row r="58" spans="1:33" x14ac:dyDescent="0.25">
      <c r="A58" s="22"/>
      <c r="B58" s="1" t="str">
        <f>IF(ISBLANK(A58),"",VLOOKUP(A58,'разн. списки'!$N$3:$O$274,2,FALSE))</f>
        <v/>
      </c>
      <c r="C58" s="23"/>
      <c r="D58" s="23"/>
      <c r="E58" s="25">
        <f t="shared" si="0"/>
        <v>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4"/>
    </row>
    <row r="59" spans="1:33" x14ac:dyDescent="0.25">
      <c r="A59" s="22"/>
      <c r="B59" s="1" t="str">
        <f>IF(ISBLANK(A59),"",VLOOKUP(A59,'разн. списки'!$N$3:$O$274,2,FALSE))</f>
        <v/>
      </c>
      <c r="C59" s="23"/>
      <c r="D59" s="23"/>
      <c r="E59" s="25">
        <f t="shared" si="0"/>
        <v>0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</row>
    <row r="60" spans="1:33" x14ac:dyDescent="0.25">
      <c r="A60" s="22"/>
      <c r="B60" s="1" t="str">
        <f>IF(ISBLANK(A60),"",VLOOKUP(A60,'разн. списки'!$N$3:$O$274,2,FALSE))</f>
        <v/>
      </c>
      <c r="C60" s="23"/>
      <c r="D60" s="23"/>
      <c r="E60" s="25">
        <f t="shared" si="0"/>
        <v>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4"/>
    </row>
    <row r="61" spans="1:33" x14ac:dyDescent="0.25">
      <c r="A61" s="22"/>
      <c r="B61" s="1" t="str">
        <f>IF(ISBLANK(A61),"",VLOOKUP(A61,'разн. списки'!$N$3:$O$274,2,FALSE))</f>
        <v/>
      </c>
      <c r="C61" s="23"/>
      <c r="D61" s="23"/>
      <c r="E61" s="25">
        <f t="shared" si="0"/>
        <v>0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4"/>
    </row>
    <row r="62" spans="1:33" x14ac:dyDescent="0.25">
      <c r="A62" s="22"/>
      <c r="B62" s="1" t="str">
        <f>IF(ISBLANK(A62),"",VLOOKUP(A62,'разн. списки'!$N$3:$O$274,2,FALSE))</f>
        <v/>
      </c>
      <c r="C62" s="23"/>
      <c r="D62" s="23"/>
      <c r="E62" s="25">
        <f t="shared" si="0"/>
        <v>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4"/>
    </row>
    <row r="63" spans="1:33" x14ac:dyDescent="0.25">
      <c r="A63" s="22"/>
      <c r="B63" s="1" t="str">
        <f>IF(ISBLANK(A63),"",VLOOKUP(A63,'разн. списки'!$N$3:$O$274,2,FALSE))</f>
        <v/>
      </c>
      <c r="C63" s="23"/>
      <c r="D63" s="23"/>
      <c r="E63" s="25">
        <f t="shared" si="0"/>
        <v>0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4"/>
    </row>
    <row r="64" spans="1:33" x14ac:dyDescent="0.25">
      <c r="A64" s="22"/>
      <c r="B64" s="1" t="str">
        <f>IF(ISBLANK(A64),"",VLOOKUP(A64,'разн. списки'!$N$3:$O$274,2,FALSE))</f>
        <v/>
      </c>
      <c r="C64" s="23"/>
      <c r="D64" s="23"/>
      <c r="E64" s="25">
        <f t="shared" si="0"/>
        <v>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4"/>
    </row>
    <row r="65" spans="1:33" x14ac:dyDescent="0.25">
      <c r="A65" s="22"/>
      <c r="B65" s="1" t="str">
        <f>IF(ISBLANK(A65),"",VLOOKUP(A65,'разн. списки'!$N$3:$O$274,2,FALSE))</f>
        <v/>
      </c>
      <c r="C65" s="23"/>
      <c r="D65" s="23"/>
      <c r="E65" s="25">
        <f t="shared" si="0"/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4"/>
    </row>
    <row r="66" spans="1:33" x14ac:dyDescent="0.25">
      <c r="A66" s="22"/>
      <c r="B66" s="1" t="str">
        <f>IF(ISBLANK(A66),"",VLOOKUP(A66,'разн. списки'!$N$3:$O$274,2,FALSE))</f>
        <v/>
      </c>
      <c r="C66" s="23"/>
      <c r="D66" s="23"/>
      <c r="E66" s="25">
        <f t="shared" si="0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4"/>
    </row>
    <row r="67" spans="1:33" x14ac:dyDescent="0.25">
      <c r="A67" s="22"/>
      <c r="B67" s="1" t="str">
        <f>IF(ISBLANK(A67),"",VLOOKUP(A67,'разн. списки'!$N$3:$O$274,2,FALSE))</f>
        <v/>
      </c>
      <c r="C67" s="23"/>
      <c r="D67" s="23"/>
      <c r="E67" s="25">
        <f t="shared" si="0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</row>
    <row r="68" spans="1:33" x14ac:dyDescent="0.25">
      <c r="A68" s="22"/>
      <c r="B68" s="1" t="str">
        <f>IF(ISBLANK(A68),"",VLOOKUP(A68,'разн. списки'!$N$3:$O$274,2,FALSE))</f>
        <v/>
      </c>
      <c r="C68" s="23"/>
      <c r="D68" s="23"/>
      <c r="E68" s="25">
        <f t="shared" si="0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4"/>
    </row>
    <row r="69" spans="1:33" x14ac:dyDescent="0.25">
      <c r="A69" s="22"/>
      <c r="B69" s="1" t="str">
        <f>IF(ISBLANK(A69),"",VLOOKUP(A69,'разн. списки'!$N$3:$O$274,2,FALSE))</f>
        <v/>
      </c>
      <c r="C69" s="23"/>
      <c r="D69" s="23"/>
      <c r="E69" s="25">
        <f t="shared" si="0"/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4"/>
    </row>
    <row r="70" spans="1:33" x14ac:dyDescent="0.25">
      <c r="A70" s="22"/>
      <c r="B70" s="1" t="str">
        <f>IF(ISBLANK(A70),"",VLOOKUP(A70,'разн. списки'!$N$3:$O$274,2,FALSE))</f>
        <v/>
      </c>
      <c r="C70" s="23"/>
      <c r="D70" s="23"/>
      <c r="E70" s="25">
        <f t="shared" si="0"/>
        <v>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4"/>
    </row>
    <row r="71" spans="1:33" x14ac:dyDescent="0.25">
      <c r="A71" s="22"/>
      <c r="B71" s="1" t="str">
        <f>IF(ISBLANK(A71),"",VLOOKUP(A71,'разн. списки'!$N$3:$O$274,2,FALSE))</f>
        <v/>
      </c>
      <c r="C71" s="23"/>
      <c r="D71" s="23"/>
      <c r="E71" s="25">
        <f t="shared" si="0"/>
        <v>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4"/>
    </row>
    <row r="72" spans="1:33" x14ac:dyDescent="0.25">
      <c r="A72" s="22"/>
      <c r="B72" s="1" t="str">
        <f>IF(ISBLANK(A72),"",VLOOKUP(A72,'разн. списки'!$N$3:$O$274,2,FALSE))</f>
        <v/>
      </c>
      <c r="C72" s="23"/>
      <c r="D72" s="23"/>
      <c r="E72" s="25">
        <f t="shared" ref="E72:E135" si="1">SUM(F72:J72)</f>
        <v>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4"/>
    </row>
    <row r="73" spans="1:33" x14ac:dyDescent="0.25">
      <c r="A73" s="22"/>
      <c r="B73" s="1" t="str">
        <f>IF(ISBLANK(A73),"",VLOOKUP(A73,'разн. списки'!$N$3:$O$274,2,FALSE))</f>
        <v/>
      </c>
      <c r="C73" s="23"/>
      <c r="D73" s="23"/>
      <c r="E73" s="25">
        <f t="shared" si="1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4"/>
    </row>
    <row r="74" spans="1:33" x14ac:dyDescent="0.25">
      <c r="A74" s="22"/>
      <c r="B74" s="1" t="str">
        <f>IF(ISBLANK(A74),"",VLOOKUP(A74,'разн. списки'!$N$3:$O$274,2,FALSE))</f>
        <v/>
      </c>
      <c r="C74" s="23"/>
      <c r="D74" s="23"/>
      <c r="E74" s="25">
        <f t="shared" si="1"/>
        <v>0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4"/>
    </row>
    <row r="75" spans="1:33" x14ac:dyDescent="0.25">
      <c r="A75" s="22"/>
      <c r="B75" s="1" t="str">
        <f>IF(ISBLANK(A75),"",VLOOKUP(A75,'разн. списки'!$N$3:$O$274,2,FALSE))</f>
        <v/>
      </c>
      <c r="C75" s="23"/>
      <c r="D75" s="23"/>
      <c r="E75" s="25">
        <f t="shared" si="1"/>
        <v>0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4"/>
    </row>
    <row r="76" spans="1:33" x14ac:dyDescent="0.25">
      <c r="A76" s="22"/>
      <c r="B76" s="1" t="str">
        <f>IF(ISBLANK(A76),"",VLOOKUP(A76,'разн. списки'!$N$3:$O$274,2,FALSE))</f>
        <v/>
      </c>
      <c r="C76" s="23"/>
      <c r="D76" s="23"/>
      <c r="E76" s="25">
        <f t="shared" si="1"/>
        <v>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4"/>
    </row>
    <row r="77" spans="1:33" x14ac:dyDescent="0.25">
      <c r="A77" s="22"/>
      <c r="B77" s="1" t="str">
        <f>IF(ISBLANK(A77),"",VLOOKUP(A77,'разн. списки'!$N$3:$O$274,2,FALSE))</f>
        <v/>
      </c>
      <c r="C77" s="23"/>
      <c r="D77" s="23"/>
      <c r="E77" s="25">
        <f t="shared" si="1"/>
        <v>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</row>
    <row r="78" spans="1:33" x14ac:dyDescent="0.25">
      <c r="A78" s="22"/>
      <c r="B78" s="1" t="str">
        <f>IF(ISBLANK(A78),"",VLOOKUP(A78,'разн. списки'!$N$3:$O$274,2,FALSE))</f>
        <v/>
      </c>
      <c r="C78" s="23"/>
      <c r="D78" s="23"/>
      <c r="E78" s="25">
        <f t="shared" si="1"/>
        <v>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4"/>
    </row>
    <row r="79" spans="1:33" x14ac:dyDescent="0.25">
      <c r="A79" s="22"/>
      <c r="B79" s="1" t="str">
        <f>IF(ISBLANK(A79),"",VLOOKUP(A79,'разн. списки'!$N$3:$O$274,2,FALSE))</f>
        <v/>
      </c>
      <c r="C79" s="23"/>
      <c r="D79" s="23"/>
      <c r="E79" s="25">
        <f t="shared" si="1"/>
        <v>0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4"/>
    </row>
    <row r="80" spans="1:33" x14ac:dyDescent="0.25">
      <c r="A80" s="22"/>
      <c r="B80" s="1" t="str">
        <f>IF(ISBLANK(A80),"",VLOOKUP(A80,'разн. списки'!$N$3:$O$274,2,FALSE))</f>
        <v/>
      </c>
      <c r="C80" s="23"/>
      <c r="D80" s="23"/>
      <c r="E80" s="25">
        <f t="shared" si="1"/>
        <v>0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4"/>
    </row>
    <row r="81" spans="1:33" x14ac:dyDescent="0.25">
      <c r="A81" s="22"/>
      <c r="B81" s="1" t="str">
        <f>IF(ISBLANK(A81),"",VLOOKUP(A81,'разн. списки'!$N$3:$O$274,2,FALSE))</f>
        <v/>
      </c>
      <c r="C81" s="23"/>
      <c r="D81" s="23"/>
      <c r="E81" s="25">
        <f t="shared" si="1"/>
        <v>0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4"/>
    </row>
    <row r="82" spans="1:33" x14ac:dyDescent="0.25">
      <c r="A82" s="22"/>
      <c r="B82" s="1" t="str">
        <f>IF(ISBLANK(A82),"",VLOOKUP(A82,'разн. списки'!$N$3:$O$274,2,FALSE))</f>
        <v/>
      </c>
      <c r="C82" s="23"/>
      <c r="D82" s="23"/>
      <c r="E82" s="25">
        <f t="shared" si="1"/>
        <v>0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4"/>
    </row>
    <row r="83" spans="1:33" x14ac:dyDescent="0.25">
      <c r="A83" s="22"/>
      <c r="B83" s="1" t="str">
        <f>IF(ISBLANK(A83),"",VLOOKUP(A83,'разн. списки'!$N$3:$O$274,2,FALSE))</f>
        <v/>
      </c>
      <c r="C83" s="23"/>
      <c r="D83" s="23"/>
      <c r="E83" s="25">
        <f t="shared" si="1"/>
        <v>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4"/>
    </row>
    <row r="84" spans="1:33" x14ac:dyDescent="0.25">
      <c r="A84" s="22"/>
      <c r="B84" s="1" t="str">
        <f>IF(ISBLANK(A84),"",VLOOKUP(A84,'разн. списки'!$N$3:$O$274,2,FALSE))</f>
        <v/>
      </c>
      <c r="C84" s="23"/>
      <c r="D84" s="23"/>
      <c r="E84" s="25">
        <f t="shared" si="1"/>
        <v>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4"/>
    </row>
    <row r="85" spans="1:33" x14ac:dyDescent="0.25">
      <c r="A85" s="22"/>
      <c r="B85" s="1" t="str">
        <f>IF(ISBLANK(A85),"",VLOOKUP(A85,'разн. списки'!$N$3:$O$274,2,FALSE))</f>
        <v/>
      </c>
      <c r="C85" s="23"/>
      <c r="D85" s="23"/>
      <c r="E85" s="25">
        <f t="shared" si="1"/>
        <v>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4"/>
    </row>
    <row r="86" spans="1:33" x14ac:dyDescent="0.25">
      <c r="A86" s="22"/>
      <c r="B86" s="1" t="str">
        <f>IF(ISBLANK(A86),"",VLOOKUP(A86,'разн. списки'!$N$3:$O$274,2,FALSE))</f>
        <v/>
      </c>
      <c r="C86" s="23"/>
      <c r="D86" s="23"/>
      <c r="E86" s="25">
        <f t="shared" si="1"/>
        <v>0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4"/>
    </row>
    <row r="87" spans="1:33" x14ac:dyDescent="0.25">
      <c r="A87" s="22"/>
      <c r="B87" s="1" t="str">
        <f>IF(ISBLANK(A87),"",VLOOKUP(A87,'разн. списки'!$N$3:$O$274,2,FALSE))</f>
        <v/>
      </c>
      <c r="C87" s="23"/>
      <c r="D87" s="23"/>
      <c r="E87" s="25">
        <f t="shared" si="1"/>
        <v>0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4"/>
    </row>
    <row r="88" spans="1:33" x14ac:dyDescent="0.25">
      <c r="A88" s="22"/>
      <c r="B88" s="1" t="str">
        <f>IF(ISBLANK(A88),"",VLOOKUP(A88,'разн. списки'!$N$3:$O$274,2,FALSE))</f>
        <v/>
      </c>
      <c r="C88" s="23"/>
      <c r="D88" s="23"/>
      <c r="E88" s="25">
        <f t="shared" si="1"/>
        <v>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"/>
    </row>
    <row r="89" spans="1:33" x14ac:dyDescent="0.25">
      <c r="A89" s="22"/>
      <c r="B89" s="1" t="str">
        <f>IF(ISBLANK(A89),"",VLOOKUP(A89,'разн. списки'!$N$3:$O$274,2,FALSE))</f>
        <v/>
      </c>
      <c r="C89" s="23"/>
      <c r="D89" s="23"/>
      <c r="E89" s="25">
        <f t="shared" si="1"/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4"/>
    </row>
    <row r="90" spans="1:33" x14ac:dyDescent="0.25">
      <c r="A90" s="22"/>
      <c r="B90" s="1" t="str">
        <f>IF(ISBLANK(A90),"",VLOOKUP(A90,'разн. списки'!$N$3:$O$274,2,FALSE))</f>
        <v/>
      </c>
      <c r="C90" s="23"/>
      <c r="D90" s="23"/>
      <c r="E90" s="25">
        <f t="shared" si="1"/>
        <v>0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4"/>
    </row>
    <row r="91" spans="1:33" x14ac:dyDescent="0.25">
      <c r="A91" s="22"/>
      <c r="B91" s="1" t="str">
        <f>IF(ISBLANK(A91),"",VLOOKUP(A91,'разн. списки'!$N$3:$O$274,2,FALSE))</f>
        <v/>
      </c>
      <c r="C91" s="23"/>
      <c r="D91" s="23"/>
      <c r="E91" s="25">
        <f t="shared" si="1"/>
        <v>0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4"/>
    </row>
    <row r="92" spans="1:33" x14ac:dyDescent="0.25">
      <c r="A92" s="22"/>
      <c r="B92" s="1" t="str">
        <f>IF(ISBLANK(A92),"",VLOOKUP(A92,'разн. списки'!$N$3:$O$274,2,FALSE))</f>
        <v/>
      </c>
      <c r="C92" s="23"/>
      <c r="D92" s="23"/>
      <c r="E92" s="25">
        <f t="shared" si="1"/>
        <v>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4"/>
    </row>
    <row r="93" spans="1:33" x14ac:dyDescent="0.25">
      <c r="A93" s="22"/>
      <c r="B93" s="1" t="str">
        <f>IF(ISBLANK(A93),"",VLOOKUP(A93,'разн. списки'!$N$3:$O$274,2,FALSE))</f>
        <v/>
      </c>
      <c r="C93" s="23"/>
      <c r="D93" s="23"/>
      <c r="E93" s="25">
        <f t="shared" si="1"/>
        <v>0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4"/>
    </row>
    <row r="94" spans="1:33" x14ac:dyDescent="0.25">
      <c r="A94" s="22"/>
      <c r="B94" s="1" t="str">
        <f>IF(ISBLANK(A94),"",VLOOKUP(A94,'разн. списки'!$N$3:$O$274,2,FALSE))</f>
        <v/>
      </c>
      <c r="C94" s="23"/>
      <c r="D94" s="23"/>
      <c r="E94" s="25">
        <f t="shared" si="1"/>
        <v>0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4"/>
    </row>
    <row r="95" spans="1:33" x14ac:dyDescent="0.25">
      <c r="A95" s="22"/>
      <c r="B95" s="1" t="str">
        <f>IF(ISBLANK(A95),"",VLOOKUP(A95,'разн. списки'!$N$3:$O$274,2,FALSE))</f>
        <v/>
      </c>
      <c r="C95" s="23"/>
      <c r="D95" s="23"/>
      <c r="E95" s="25">
        <f t="shared" si="1"/>
        <v>0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4"/>
    </row>
    <row r="96" spans="1:33" x14ac:dyDescent="0.25">
      <c r="A96" s="22"/>
      <c r="B96" s="1" t="str">
        <f>IF(ISBLANK(A96),"",VLOOKUP(A96,'разн. списки'!$N$3:$O$274,2,FALSE))</f>
        <v/>
      </c>
      <c r="C96" s="23"/>
      <c r="D96" s="23"/>
      <c r="E96" s="25">
        <f t="shared" si="1"/>
        <v>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4"/>
    </row>
    <row r="97" spans="1:33" x14ac:dyDescent="0.25">
      <c r="A97" s="22"/>
      <c r="B97" s="1" t="str">
        <f>IF(ISBLANK(A97),"",VLOOKUP(A97,'разн. списки'!$N$3:$O$274,2,FALSE))</f>
        <v/>
      </c>
      <c r="C97" s="23"/>
      <c r="D97" s="23"/>
      <c r="E97" s="25">
        <f t="shared" si="1"/>
        <v>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4"/>
    </row>
    <row r="98" spans="1:33" x14ac:dyDescent="0.25">
      <c r="A98" s="22"/>
      <c r="B98" s="1" t="str">
        <f>IF(ISBLANK(A98),"",VLOOKUP(A98,'разн. списки'!$N$3:$O$274,2,FALSE))</f>
        <v/>
      </c>
      <c r="C98" s="23"/>
      <c r="D98" s="23"/>
      <c r="E98" s="25">
        <f t="shared" si="1"/>
        <v>0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4"/>
    </row>
    <row r="99" spans="1:33" x14ac:dyDescent="0.25">
      <c r="A99" s="22"/>
      <c r="B99" s="1" t="str">
        <f>IF(ISBLANK(A99),"",VLOOKUP(A99,'разн. списки'!$N$3:$O$274,2,FALSE))</f>
        <v/>
      </c>
      <c r="C99" s="23"/>
      <c r="D99" s="23"/>
      <c r="E99" s="25">
        <f t="shared" si="1"/>
        <v>0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4"/>
    </row>
    <row r="100" spans="1:33" x14ac:dyDescent="0.25">
      <c r="A100" s="22"/>
      <c r="B100" s="1" t="str">
        <f>IF(ISBLANK(A100),"",VLOOKUP(A100,'разн. списки'!$N$3:$O$274,2,FALSE))</f>
        <v/>
      </c>
      <c r="C100" s="23"/>
      <c r="D100" s="23"/>
      <c r="E100" s="25">
        <f t="shared" si="1"/>
        <v>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4"/>
    </row>
    <row r="101" spans="1:33" x14ac:dyDescent="0.25">
      <c r="A101" s="22"/>
      <c r="B101" s="1" t="str">
        <f>IF(ISBLANK(A101),"",VLOOKUP(A101,'разн. списки'!$N$3:$O$274,2,FALSE))</f>
        <v/>
      </c>
      <c r="C101" s="23"/>
      <c r="D101" s="23"/>
      <c r="E101" s="25">
        <f t="shared" si="1"/>
        <v>0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4"/>
    </row>
    <row r="102" spans="1:33" x14ac:dyDescent="0.25">
      <c r="A102" s="22"/>
      <c r="B102" s="1" t="str">
        <f>IF(ISBLANK(A102),"",VLOOKUP(A102,'разн. списки'!$N$3:$O$274,2,FALSE))</f>
        <v/>
      </c>
      <c r="C102" s="23"/>
      <c r="D102" s="23"/>
      <c r="E102" s="25">
        <f t="shared" si="1"/>
        <v>0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4"/>
    </row>
    <row r="103" spans="1:33" x14ac:dyDescent="0.25">
      <c r="A103" s="22"/>
      <c r="B103" s="1" t="str">
        <f>IF(ISBLANK(A103),"",VLOOKUP(A103,'разн. списки'!$N$3:$O$274,2,FALSE))</f>
        <v/>
      </c>
      <c r="C103" s="23"/>
      <c r="D103" s="23"/>
      <c r="E103" s="25">
        <f t="shared" si="1"/>
        <v>0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4"/>
    </row>
    <row r="104" spans="1:33" x14ac:dyDescent="0.25">
      <c r="A104" s="22"/>
      <c r="B104" s="1" t="str">
        <f>IF(ISBLANK(A104),"",VLOOKUP(A104,'разн. списки'!$N$3:$O$274,2,FALSE))</f>
        <v/>
      </c>
      <c r="C104" s="23"/>
      <c r="D104" s="23"/>
      <c r="E104" s="25">
        <f t="shared" si="1"/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4"/>
    </row>
    <row r="105" spans="1:33" x14ac:dyDescent="0.25">
      <c r="A105" s="22"/>
      <c r="B105" s="1" t="str">
        <f>IF(ISBLANK(A105),"",VLOOKUP(A105,'разн. списки'!$N$3:$O$274,2,FALSE))</f>
        <v/>
      </c>
      <c r="C105" s="23"/>
      <c r="D105" s="23"/>
      <c r="E105" s="25">
        <f t="shared" si="1"/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4"/>
    </row>
    <row r="106" spans="1:33" x14ac:dyDescent="0.25">
      <c r="A106" s="22"/>
      <c r="B106" s="1" t="str">
        <f>IF(ISBLANK(A106),"",VLOOKUP(A106,'разн. списки'!$N$3:$O$274,2,FALSE))</f>
        <v/>
      </c>
      <c r="C106" s="23"/>
      <c r="D106" s="23"/>
      <c r="E106" s="25">
        <f t="shared" si="1"/>
        <v>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4"/>
    </row>
    <row r="107" spans="1:33" x14ac:dyDescent="0.25">
      <c r="A107" s="22"/>
      <c r="B107" s="1" t="str">
        <f>IF(ISBLANK(A107),"",VLOOKUP(A107,'разн. списки'!$N$3:$O$274,2,FALSE))</f>
        <v/>
      </c>
      <c r="C107" s="23"/>
      <c r="D107" s="23"/>
      <c r="E107" s="25">
        <f t="shared" si="1"/>
        <v>0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</row>
    <row r="108" spans="1:33" x14ac:dyDescent="0.25">
      <c r="A108" s="22"/>
      <c r="B108" s="1" t="str">
        <f>IF(ISBLANK(A108),"",VLOOKUP(A108,'разн. списки'!$N$3:$O$274,2,FALSE))</f>
        <v/>
      </c>
      <c r="C108" s="23"/>
      <c r="D108" s="23"/>
      <c r="E108" s="25">
        <f t="shared" si="1"/>
        <v>0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4"/>
    </row>
    <row r="109" spans="1:33" x14ac:dyDescent="0.25">
      <c r="A109" s="22"/>
      <c r="B109" s="1" t="str">
        <f>IF(ISBLANK(A109),"",VLOOKUP(A109,'разн. списки'!$N$3:$O$274,2,FALSE))</f>
        <v/>
      </c>
      <c r="C109" s="23"/>
      <c r="D109" s="23"/>
      <c r="E109" s="25">
        <f t="shared" si="1"/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4"/>
    </row>
    <row r="110" spans="1:33" x14ac:dyDescent="0.25">
      <c r="A110" s="22"/>
      <c r="B110" s="1" t="str">
        <f>IF(ISBLANK(A110),"",VLOOKUP(A110,'разн. списки'!$N$3:$O$274,2,FALSE))</f>
        <v/>
      </c>
      <c r="C110" s="23"/>
      <c r="D110" s="23"/>
      <c r="E110" s="25">
        <f t="shared" si="1"/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4"/>
    </row>
    <row r="111" spans="1:33" x14ac:dyDescent="0.25">
      <c r="A111" s="22"/>
      <c r="B111" s="1" t="str">
        <f>IF(ISBLANK(A111),"",VLOOKUP(A111,'разн. списки'!$N$3:$O$274,2,FALSE))</f>
        <v/>
      </c>
      <c r="C111" s="23"/>
      <c r="D111" s="23"/>
      <c r="E111" s="25">
        <f t="shared" si="1"/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4"/>
    </row>
    <row r="112" spans="1:33" x14ac:dyDescent="0.25">
      <c r="A112" s="22"/>
      <c r="B112" s="1" t="str">
        <f>IF(ISBLANK(A112),"",VLOOKUP(A112,'разн. списки'!$N$3:$O$274,2,FALSE))</f>
        <v/>
      </c>
      <c r="C112" s="23"/>
      <c r="D112" s="23"/>
      <c r="E112" s="25">
        <f t="shared" si="1"/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4"/>
    </row>
    <row r="113" spans="1:33" x14ac:dyDescent="0.25">
      <c r="A113" s="22"/>
      <c r="B113" s="1" t="str">
        <f>IF(ISBLANK(A113),"",VLOOKUP(A113,'разн. списки'!$N$3:$O$274,2,FALSE))</f>
        <v/>
      </c>
      <c r="C113" s="23"/>
      <c r="D113" s="23"/>
      <c r="E113" s="25">
        <f t="shared" si="1"/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4"/>
    </row>
    <row r="114" spans="1:33" x14ac:dyDescent="0.25">
      <c r="A114" s="22"/>
      <c r="B114" s="1" t="str">
        <f>IF(ISBLANK(A114),"",VLOOKUP(A114,'разн. списки'!$N$3:$O$274,2,FALSE))</f>
        <v/>
      </c>
      <c r="C114" s="23"/>
      <c r="D114" s="23"/>
      <c r="E114" s="25">
        <f t="shared" si="1"/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4"/>
    </row>
    <row r="115" spans="1:33" x14ac:dyDescent="0.25">
      <c r="A115" s="22"/>
      <c r="B115" s="1" t="str">
        <f>IF(ISBLANK(A115),"",VLOOKUP(A115,'разн. списки'!$N$3:$O$274,2,FALSE))</f>
        <v/>
      </c>
      <c r="C115" s="23"/>
      <c r="D115" s="23"/>
      <c r="E115" s="25">
        <f t="shared" si="1"/>
        <v>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4"/>
    </row>
    <row r="116" spans="1:33" x14ac:dyDescent="0.25">
      <c r="A116" s="22"/>
      <c r="B116" s="1" t="str">
        <f>IF(ISBLANK(A116),"",VLOOKUP(A116,'разн. списки'!$N$3:$O$274,2,FALSE))</f>
        <v/>
      </c>
      <c r="C116" s="23"/>
      <c r="D116" s="23"/>
      <c r="E116" s="25">
        <f t="shared" si="1"/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4"/>
    </row>
    <row r="117" spans="1:33" x14ac:dyDescent="0.25">
      <c r="A117" s="22"/>
      <c r="B117" s="1" t="str">
        <f>IF(ISBLANK(A117),"",VLOOKUP(A117,'разн. списки'!$N$3:$O$274,2,FALSE))</f>
        <v/>
      </c>
      <c r="C117" s="23"/>
      <c r="D117" s="23"/>
      <c r="E117" s="25">
        <f t="shared" si="1"/>
        <v>0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4"/>
    </row>
    <row r="118" spans="1:33" x14ac:dyDescent="0.25">
      <c r="A118" s="22"/>
      <c r="B118" s="1" t="str">
        <f>IF(ISBLANK(A118),"",VLOOKUP(A118,'разн. списки'!$N$3:$O$274,2,FALSE))</f>
        <v/>
      </c>
      <c r="C118" s="23"/>
      <c r="D118" s="23"/>
      <c r="E118" s="25">
        <f t="shared" si="1"/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4"/>
    </row>
    <row r="119" spans="1:33" x14ac:dyDescent="0.25">
      <c r="A119" s="22"/>
      <c r="B119" s="1" t="str">
        <f>IF(ISBLANK(A119),"",VLOOKUP(A119,'разн. списки'!$N$3:$O$274,2,FALSE))</f>
        <v/>
      </c>
      <c r="C119" s="23"/>
      <c r="D119" s="23"/>
      <c r="E119" s="25">
        <f t="shared" si="1"/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4"/>
    </row>
    <row r="120" spans="1:33" x14ac:dyDescent="0.25">
      <c r="A120" s="22"/>
      <c r="B120" s="1" t="str">
        <f>IF(ISBLANK(A120),"",VLOOKUP(A120,'разн. списки'!$N$3:$O$274,2,FALSE))</f>
        <v/>
      </c>
      <c r="C120" s="23"/>
      <c r="D120" s="23"/>
      <c r="E120" s="25">
        <f t="shared" si="1"/>
        <v>0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4"/>
    </row>
    <row r="121" spans="1:33" x14ac:dyDescent="0.25">
      <c r="A121" s="22"/>
      <c r="B121" s="1" t="str">
        <f>IF(ISBLANK(A121),"",VLOOKUP(A121,'разн. списки'!$N$3:$O$274,2,FALSE))</f>
        <v/>
      </c>
      <c r="C121" s="23"/>
      <c r="D121" s="23"/>
      <c r="E121" s="25">
        <f t="shared" si="1"/>
        <v>0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4"/>
    </row>
    <row r="122" spans="1:33" x14ac:dyDescent="0.25">
      <c r="A122" s="22"/>
      <c r="B122" s="1" t="str">
        <f>IF(ISBLANK(A122),"",VLOOKUP(A122,'разн. списки'!$N$3:$O$274,2,FALSE))</f>
        <v/>
      </c>
      <c r="C122" s="23"/>
      <c r="D122" s="23"/>
      <c r="E122" s="25">
        <f t="shared" si="1"/>
        <v>0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4"/>
    </row>
    <row r="123" spans="1:33" x14ac:dyDescent="0.25">
      <c r="A123" s="22"/>
      <c r="B123" s="1" t="str">
        <f>IF(ISBLANK(A123),"",VLOOKUP(A123,'разн. списки'!$N$3:$O$274,2,FALSE))</f>
        <v/>
      </c>
      <c r="C123" s="23"/>
      <c r="D123" s="23"/>
      <c r="E123" s="25">
        <f t="shared" si="1"/>
        <v>0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4"/>
    </row>
    <row r="124" spans="1:33" x14ac:dyDescent="0.25">
      <c r="A124" s="22"/>
      <c r="B124" s="1" t="str">
        <f>IF(ISBLANK(A124),"",VLOOKUP(A124,'разн. списки'!$N$3:$O$274,2,FALSE))</f>
        <v/>
      </c>
      <c r="C124" s="23"/>
      <c r="D124" s="23"/>
      <c r="E124" s="25">
        <f t="shared" si="1"/>
        <v>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4"/>
    </row>
    <row r="125" spans="1:33" x14ac:dyDescent="0.25">
      <c r="A125" s="22"/>
      <c r="B125" s="1" t="str">
        <f>IF(ISBLANK(A125),"",VLOOKUP(A125,'разн. списки'!$N$3:$O$274,2,FALSE))</f>
        <v/>
      </c>
      <c r="C125" s="23"/>
      <c r="D125" s="23"/>
      <c r="E125" s="25">
        <f t="shared" si="1"/>
        <v>0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4"/>
    </row>
    <row r="126" spans="1:33" x14ac:dyDescent="0.25">
      <c r="A126" s="22"/>
      <c r="B126" s="1" t="str">
        <f>IF(ISBLANK(A126),"",VLOOKUP(A126,'разн. списки'!$N$3:$O$274,2,FALSE))</f>
        <v/>
      </c>
      <c r="C126" s="23"/>
      <c r="D126" s="23"/>
      <c r="E126" s="25">
        <f t="shared" si="1"/>
        <v>0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4"/>
    </row>
    <row r="127" spans="1:33" x14ac:dyDescent="0.25">
      <c r="A127" s="22"/>
      <c r="B127" s="1" t="str">
        <f>IF(ISBLANK(A127),"",VLOOKUP(A127,'разн. списки'!$N$3:$O$274,2,FALSE))</f>
        <v/>
      </c>
      <c r="C127" s="23"/>
      <c r="D127" s="23"/>
      <c r="E127" s="25">
        <f t="shared" si="1"/>
        <v>0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4"/>
    </row>
    <row r="128" spans="1:33" x14ac:dyDescent="0.25">
      <c r="A128" s="22"/>
      <c r="B128" s="1" t="str">
        <f>IF(ISBLANK(A128),"",VLOOKUP(A128,'разн. списки'!$N$3:$O$274,2,FALSE))</f>
        <v/>
      </c>
      <c r="C128" s="23"/>
      <c r="D128" s="23"/>
      <c r="E128" s="25">
        <f t="shared" si="1"/>
        <v>0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4"/>
    </row>
    <row r="129" spans="1:33" x14ac:dyDescent="0.25">
      <c r="A129" s="22"/>
      <c r="B129" s="1" t="str">
        <f>IF(ISBLANK(A129),"",VLOOKUP(A129,'разн. списки'!$N$3:$O$274,2,FALSE))</f>
        <v/>
      </c>
      <c r="C129" s="23"/>
      <c r="D129" s="23"/>
      <c r="E129" s="25">
        <f t="shared" si="1"/>
        <v>0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4"/>
    </row>
    <row r="130" spans="1:33" x14ac:dyDescent="0.25">
      <c r="A130" s="22"/>
      <c r="B130" s="1" t="str">
        <f>IF(ISBLANK(A130),"",VLOOKUP(A130,'разн. списки'!$N$3:$O$274,2,FALSE))</f>
        <v/>
      </c>
      <c r="C130" s="23"/>
      <c r="D130" s="23"/>
      <c r="E130" s="25">
        <f t="shared" si="1"/>
        <v>0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4"/>
    </row>
    <row r="131" spans="1:33" x14ac:dyDescent="0.25">
      <c r="A131" s="22"/>
      <c r="B131" s="1" t="str">
        <f>IF(ISBLANK(A131),"",VLOOKUP(A131,'разн. списки'!$N$3:$O$274,2,FALSE))</f>
        <v/>
      </c>
      <c r="C131" s="23"/>
      <c r="D131" s="23"/>
      <c r="E131" s="25">
        <f t="shared" si="1"/>
        <v>0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4"/>
    </row>
    <row r="132" spans="1:33" x14ac:dyDescent="0.25">
      <c r="A132" s="22"/>
      <c r="B132" s="1" t="str">
        <f>IF(ISBLANK(A132),"",VLOOKUP(A132,'разн. списки'!$N$3:$O$274,2,FALSE))</f>
        <v/>
      </c>
      <c r="C132" s="23"/>
      <c r="D132" s="23"/>
      <c r="E132" s="25">
        <f t="shared" si="1"/>
        <v>0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4"/>
    </row>
    <row r="133" spans="1:33" x14ac:dyDescent="0.25">
      <c r="A133" s="22"/>
      <c r="B133" s="1" t="str">
        <f>IF(ISBLANK(A133),"",VLOOKUP(A133,'разн. списки'!$N$3:$O$274,2,FALSE))</f>
        <v/>
      </c>
      <c r="C133" s="23"/>
      <c r="D133" s="23"/>
      <c r="E133" s="25">
        <f t="shared" si="1"/>
        <v>0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4"/>
    </row>
    <row r="134" spans="1:33" x14ac:dyDescent="0.25">
      <c r="A134" s="22"/>
      <c r="B134" s="1" t="str">
        <f>IF(ISBLANK(A134),"",VLOOKUP(A134,'разн. списки'!$N$3:$O$274,2,FALSE))</f>
        <v/>
      </c>
      <c r="C134" s="23"/>
      <c r="D134" s="23"/>
      <c r="E134" s="25">
        <f t="shared" si="1"/>
        <v>0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4"/>
    </row>
    <row r="135" spans="1:33" x14ac:dyDescent="0.25">
      <c r="A135" s="22"/>
      <c r="B135" s="1" t="str">
        <f>IF(ISBLANK(A135),"",VLOOKUP(A135,'разн. списки'!$N$3:$O$274,2,FALSE))</f>
        <v/>
      </c>
      <c r="C135" s="23"/>
      <c r="D135" s="23"/>
      <c r="E135" s="25">
        <f t="shared" si="1"/>
        <v>0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4"/>
    </row>
    <row r="136" spans="1:33" x14ac:dyDescent="0.25">
      <c r="A136" s="22"/>
      <c r="B136" s="1" t="str">
        <f>IF(ISBLANK(A136),"",VLOOKUP(A136,'разн. списки'!$N$3:$O$274,2,FALSE))</f>
        <v/>
      </c>
      <c r="C136" s="23"/>
      <c r="D136" s="23"/>
      <c r="E136" s="25">
        <f t="shared" ref="E136:E199" si="2">SUM(F136:J136)</f>
        <v>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4"/>
    </row>
    <row r="137" spans="1:33" x14ac:dyDescent="0.25">
      <c r="A137" s="22"/>
      <c r="B137" s="1" t="str">
        <f>IF(ISBLANK(A137),"",VLOOKUP(A137,'разн. списки'!$N$3:$O$274,2,FALSE))</f>
        <v/>
      </c>
      <c r="C137" s="23"/>
      <c r="D137" s="23"/>
      <c r="E137" s="25">
        <f t="shared" si="2"/>
        <v>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4"/>
    </row>
    <row r="138" spans="1:33" x14ac:dyDescent="0.25">
      <c r="A138" s="22"/>
      <c r="B138" s="1" t="str">
        <f>IF(ISBLANK(A138),"",VLOOKUP(A138,'разн. списки'!$N$3:$O$274,2,FALSE))</f>
        <v/>
      </c>
      <c r="C138" s="23"/>
      <c r="D138" s="23"/>
      <c r="E138" s="25">
        <f t="shared" si="2"/>
        <v>0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4"/>
    </row>
    <row r="139" spans="1:33" x14ac:dyDescent="0.25">
      <c r="A139" s="22"/>
      <c r="B139" s="1" t="str">
        <f>IF(ISBLANK(A139),"",VLOOKUP(A139,'разн. списки'!$N$3:$O$274,2,FALSE))</f>
        <v/>
      </c>
      <c r="C139" s="23"/>
      <c r="D139" s="23"/>
      <c r="E139" s="25">
        <f t="shared" si="2"/>
        <v>0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4"/>
    </row>
    <row r="140" spans="1:33" x14ac:dyDescent="0.25">
      <c r="A140" s="22"/>
      <c r="B140" s="1" t="str">
        <f>IF(ISBLANK(A140),"",VLOOKUP(A140,'разн. списки'!$N$3:$O$274,2,FALSE))</f>
        <v/>
      </c>
      <c r="C140" s="23"/>
      <c r="D140" s="23"/>
      <c r="E140" s="25">
        <f t="shared" si="2"/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4"/>
    </row>
    <row r="141" spans="1:33" x14ac:dyDescent="0.25">
      <c r="A141" s="22"/>
      <c r="B141" s="1" t="str">
        <f>IF(ISBLANK(A141),"",VLOOKUP(A141,'разн. списки'!$N$3:$O$274,2,FALSE))</f>
        <v/>
      </c>
      <c r="C141" s="23"/>
      <c r="D141" s="23"/>
      <c r="E141" s="25">
        <f t="shared" si="2"/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4"/>
    </row>
    <row r="142" spans="1:33" x14ac:dyDescent="0.25">
      <c r="A142" s="22"/>
      <c r="B142" s="1" t="str">
        <f>IF(ISBLANK(A142),"",VLOOKUP(A142,'разн. списки'!$N$3:$O$274,2,FALSE))</f>
        <v/>
      </c>
      <c r="C142" s="23"/>
      <c r="D142" s="23"/>
      <c r="E142" s="25">
        <f t="shared" si="2"/>
        <v>0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4"/>
    </row>
    <row r="143" spans="1:33" x14ac:dyDescent="0.25">
      <c r="A143" s="22"/>
      <c r="B143" s="1" t="str">
        <f>IF(ISBLANK(A143),"",VLOOKUP(A143,'разн. списки'!$N$3:$O$274,2,FALSE))</f>
        <v/>
      </c>
      <c r="C143" s="23"/>
      <c r="D143" s="23"/>
      <c r="E143" s="25">
        <f t="shared" si="2"/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4"/>
    </row>
    <row r="144" spans="1:33" x14ac:dyDescent="0.25">
      <c r="A144" s="22"/>
      <c r="B144" s="1" t="str">
        <f>IF(ISBLANK(A144),"",VLOOKUP(A144,'разн. списки'!$N$3:$O$274,2,FALSE))</f>
        <v/>
      </c>
      <c r="C144" s="23"/>
      <c r="D144" s="23"/>
      <c r="E144" s="25">
        <f t="shared" si="2"/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4"/>
    </row>
    <row r="145" spans="1:33" x14ac:dyDescent="0.25">
      <c r="A145" s="22"/>
      <c r="B145" s="1" t="str">
        <f>IF(ISBLANK(A145),"",VLOOKUP(A145,'разн. списки'!$N$3:$O$274,2,FALSE))</f>
        <v/>
      </c>
      <c r="C145" s="23"/>
      <c r="D145" s="23"/>
      <c r="E145" s="25">
        <f t="shared" si="2"/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4"/>
    </row>
    <row r="146" spans="1:33" x14ac:dyDescent="0.25">
      <c r="A146" s="22"/>
      <c r="B146" s="1" t="str">
        <f>IF(ISBLANK(A146),"",VLOOKUP(A146,'разн. списки'!$N$3:$O$274,2,FALSE))</f>
        <v/>
      </c>
      <c r="C146" s="23"/>
      <c r="D146" s="23"/>
      <c r="E146" s="25">
        <f t="shared" si="2"/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4"/>
    </row>
    <row r="147" spans="1:33" x14ac:dyDescent="0.25">
      <c r="A147" s="22"/>
      <c r="B147" s="1" t="str">
        <f>IF(ISBLANK(A147),"",VLOOKUP(A147,'разн. списки'!$N$3:$O$274,2,FALSE))</f>
        <v/>
      </c>
      <c r="C147" s="23"/>
      <c r="D147" s="23"/>
      <c r="E147" s="25">
        <f t="shared" si="2"/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4"/>
    </row>
    <row r="148" spans="1:33" x14ac:dyDescent="0.25">
      <c r="A148" s="22"/>
      <c r="B148" s="1" t="str">
        <f>IF(ISBLANK(A148),"",VLOOKUP(A148,'разн. списки'!$N$3:$O$274,2,FALSE))</f>
        <v/>
      </c>
      <c r="C148" s="23"/>
      <c r="D148" s="23"/>
      <c r="E148" s="25">
        <f t="shared" si="2"/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4"/>
    </row>
    <row r="149" spans="1:33" x14ac:dyDescent="0.25">
      <c r="A149" s="22"/>
      <c r="B149" s="1" t="str">
        <f>IF(ISBLANK(A149),"",VLOOKUP(A149,'разн. списки'!$N$3:$O$274,2,FALSE))</f>
        <v/>
      </c>
      <c r="C149" s="23"/>
      <c r="D149" s="23"/>
      <c r="E149" s="25">
        <f t="shared" si="2"/>
        <v>0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4"/>
    </row>
    <row r="150" spans="1:33" x14ac:dyDescent="0.25">
      <c r="A150" s="22"/>
      <c r="B150" s="1" t="str">
        <f>IF(ISBLANK(A150),"",VLOOKUP(A150,'разн. списки'!$N$3:$O$274,2,FALSE))</f>
        <v/>
      </c>
      <c r="C150" s="23"/>
      <c r="D150" s="23"/>
      <c r="E150" s="25">
        <f t="shared" si="2"/>
        <v>0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4"/>
    </row>
    <row r="151" spans="1:33" x14ac:dyDescent="0.25">
      <c r="A151" s="22"/>
      <c r="B151" s="1" t="str">
        <f>IF(ISBLANK(A151),"",VLOOKUP(A151,'разн. списки'!$N$3:$O$274,2,FALSE))</f>
        <v/>
      </c>
      <c r="C151" s="23"/>
      <c r="D151" s="23"/>
      <c r="E151" s="25">
        <f t="shared" si="2"/>
        <v>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4"/>
    </row>
    <row r="152" spans="1:33" x14ac:dyDescent="0.25">
      <c r="A152" s="22"/>
      <c r="B152" s="1" t="str">
        <f>IF(ISBLANK(A152),"",VLOOKUP(A152,'разн. списки'!$N$3:$O$274,2,FALSE))</f>
        <v/>
      </c>
      <c r="C152" s="23"/>
      <c r="D152" s="23"/>
      <c r="E152" s="25">
        <f t="shared" si="2"/>
        <v>0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4"/>
    </row>
    <row r="153" spans="1:33" x14ac:dyDescent="0.25">
      <c r="A153" s="22"/>
      <c r="B153" s="1" t="str">
        <f>IF(ISBLANK(A153),"",VLOOKUP(A153,'разн. списки'!$N$3:$O$274,2,FALSE))</f>
        <v/>
      </c>
      <c r="C153" s="23"/>
      <c r="D153" s="23"/>
      <c r="E153" s="25">
        <f t="shared" si="2"/>
        <v>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4"/>
    </row>
    <row r="154" spans="1:33" x14ac:dyDescent="0.25">
      <c r="A154" s="22"/>
      <c r="B154" s="1" t="str">
        <f>IF(ISBLANK(A154),"",VLOOKUP(A154,'разн. списки'!$N$3:$O$274,2,FALSE))</f>
        <v/>
      </c>
      <c r="C154" s="23"/>
      <c r="D154" s="23"/>
      <c r="E154" s="25">
        <f t="shared" si="2"/>
        <v>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4"/>
    </row>
    <row r="155" spans="1:33" x14ac:dyDescent="0.25">
      <c r="A155" s="22"/>
      <c r="B155" s="1" t="str">
        <f>IF(ISBLANK(A155),"",VLOOKUP(A155,'разн. списки'!$N$3:$O$274,2,FALSE))</f>
        <v/>
      </c>
      <c r="C155" s="23"/>
      <c r="D155" s="23"/>
      <c r="E155" s="25">
        <f t="shared" si="2"/>
        <v>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4"/>
    </row>
    <row r="156" spans="1:33" x14ac:dyDescent="0.25">
      <c r="A156" s="22"/>
      <c r="B156" s="1" t="str">
        <f>IF(ISBLANK(A156),"",VLOOKUP(A156,'разн. списки'!$N$3:$O$274,2,FALSE))</f>
        <v/>
      </c>
      <c r="C156" s="23"/>
      <c r="D156" s="23"/>
      <c r="E156" s="25">
        <f t="shared" si="2"/>
        <v>0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4"/>
    </row>
    <row r="157" spans="1:33" x14ac:dyDescent="0.25">
      <c r="A157" s="22"/>
      <c r="B157" s="1" t="str">
        <f>IF(ISBLANK(A157),"",VLOOKUP(A157,'разн. списки'!$N$3:$O$274,2,FALSE))</f>
        <v/>
      </c>
      <c r="C157" s="23"/>
      <c r="D157" s="23"/>
      <c r="E157" s="25">
        <f t="shared" si="2"/>
        <v>0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4"/>
    </row>
    <row r="158" spans="1:33" x14ac:dyDescent="0.25">
      <c r="A158" s="22"/>
      <c r="B158" s="1" t="str">
        <f>IF(ISBLANK(A158),"",VLOOKUP(A158,'разн. списки'!$N$3:$O$274,2,FALSE))</f>
        <v/>
      </c>
      <c r="C158" s="23"/>
      <c r="D158" s="23"/>
      <c r="E158" s="25">
        <f t="shared" si="2"/>
        <v>0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4"/>
    </row>
    <row r="159" spans="1:33" x14ac:dyDescent="0.25">
      <c r="A159" s="22"/>
      <c r="B159" s="1" t="str">
        <f>IF(ISBLANK(A159),"",VLOOKUP(A159,'разн. списки'!$N$3:$O$274,2,FALSE))</f>
        <v/>
      </c>
      <c r="C159" s="23"/>
      <c r="D159" s="23"/>
      <c r="E159" s="25">
        <f t="shared" si="2"/>
        <v>0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4"/>
    </row>
    <row r="160" spans="1:33" x14ac:dyDescent="0.25">
      <c r="A160" s="22"/>
      <c r="B160" s="1" t="str">
        <f>IF(ISBLANK(A160),"",VLOOKUP(A160,'разн. списки'!$N$3:$O$274,2,FALSE))</f>
        <v/>
      </c>
      <c r="C160" s="23"/>
      <c r="D160" s="23"/>
      <c r="E160" s="25">
        <f t="shared" si="2"/>
        <v>0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4"/>
    </row>
    <row r="161" spans="1:33" x14ac:dyDescent="0.25">
      <c r="A161" s="22"/>
      <c r="B161" s="1" t="str">
        <f>IF(ISBLANK(A161),"",VLOOKUP(A161,'разн. списки'!$N$3:$O$274,2,FALSE))</f>
        <v/>
      </c>
      <c r="C161" s="23"/>
      <c r="D161" s="23"/>
      <c r="E161" s="25">
        <f t="shared" si="2"/>
        <v>0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4"/>
    </row>
    <row r="162" spans="1:33" x14ac:dyDescent="0.25">
      <c r="A162" s="22"/>
      <c r="B162" s="1" t="str">
        <f>IF(ISBLANK(A162),"",VLOOKUP(A162,'разн. списки'!$N$3:$O$274,2,FALSE))</f>
        <v/>
      </c>
      <c r="C162" s="23"/>
      <c r="D162" s="23"/>
      <c r="E162" s="25">
        <f t="shared" si="2"/>
        <v>0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4"/>
    </row>
    <row r="163" spans="1:33" x14ac:dyDescent="0.25">
      <c r="A163" s="22"/>
      <c r="B163" s="1" t="str">
        <f>IF(ISBLANK(A163),"",VLOOKUP(A163,'разн. списки'!$N$3:$O$274,2,FALSE))</f>
        <v/>
      </c>
      <c r="C163" s="23"/>
      <c r="D163" s="23"/>
      <c r="E163" s="25">
        <f t="shared" si="2"/>
        <v>0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4"/>
    </row>
    <row r="164" spans="1:33" x14ac:dyDescent="0.25">
      <c r="A164" s="22"/>
      <c r="B164" s="1" t="str">
        <f>IF(ISBLANK(A164),"",VLOOKUP(A164,'разн. списки'!$N$3:$O$274,2,FALSE))</f>
        <v/>
      </c>
      <c r="C164" s="23"/>
      <c r="D164" s="23"/>
      <c r="E164" s="25">
        <f t="shared" si="2"/>
        <v>0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4"/>
    </row>
    <row r="165" spans="1:33" x14ac:dyDescent="0.25">
      <c r="A165" s="22"/>
      <c r="B165" s="1" t="str">
        <f>IF(ISBLANK(A165),"",VLOOKUP(A165,'разн. списки'!$N$3:$O$274,2,FALSE))</f>
        <v/>
      </c>
      <c r="C165" s="23"/>
      <c r="D165" s="23"/>
      <c r="E165" s="25">
        <f t="shared" si="2"/>
        <v>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4"/>
    </row>
    <row r="166" spans="1:33" x14ac:dyDescent="0.25">
      <c r="A166" s="22"/>
      <c r="B166" s="1" t="str">
        <f>IF(ISBLANK(A166),"",VLOOKUP(A166,'разн. списки'!$N$3:$O$274,2,FALSE))</f>
        <v/>
      </c>
      <c r="C166" s="23"/>
      <c r="D166" s="23"/>
      <c r="E166" s="25">
        <f t="shared" si="2"/>
        <v>0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4"/>
    </row>
    <row r="167" spans="1:33" x14ac:dyDescent="0.25">
      <c r="A167" s="22"/>
      <c r="B167" s="1" t="str">
        <f>IF(ISBLANK(A167),"",VLOOKUP(A167,'разн. списки'!$N$3:$O$274,2,FALSE))</f>
        <v/>
      </c>
      <c r="C167" s="23"/>
      <c r="D167" s="23"/>
      <c r="E167" s="25">
        <f t="shared" si="2"/>
        <v>0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4"/>
    </row>
    <row r="168" spans="1:33" x14ac:dyDescent="0.25">
      <c r="A168" s="22"/>
      <c r="B168" s="1" t="str">
        <f>IF(ISBLANK(A168),"",VLOOKUP(A168,'разн. списки'!$N$3:$O$274,2,FALSE))</f>
        <v/>
      </c>
      <c r="C168" s="23"/>
      <c r="D168" s="23"/>
      <c r="E168" s="25">
        <f t="shared" si="2"/>
        <v>0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4"/>
    </row>
    <row r="169" spans="1:33" x14ac:dyDescent="0.25">
      <c r="A169" s="22"/>
      <c r="B169" s="1" t="str">
        <f>IF(ISBLANK(A169),"",VLOOKUP(A169,'разн. списки'!$N$3:$O$274,2,FALSE))</f>
        <v/>
      </c>
      <c r="C169" s="23"/>
      <c r="D169" s="23"/>
      <c r="E169" s="25">
        <f t="shared" si="2"/>
        <v>0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4"/>
    </row>
    <row r="170" spans="1:33" x14ac:dyDescent="0.25">
      <c r="A170" s="22"/>
      <c r="B170" s="1" t="str">
        <f>IF(ISBLANK(A170),"",VLOOKUP(A170,'разн. списки'!$N$3:$O$274,2,FALSE))</f>
        <v/>
      </c>
      <c r="C170" s="23"/>
      <c r="D170" s="23"/>
      <c r="E170" s="25">
        <f t="shared" si="2"/>
        <v>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4"/>
    </row>
    <row r="171" spans="1:33" x14ac:dyDescent="0.25">
      <c r="A171" s="22"/>
      <c r="B171" s="1" t="str">
        <f>IF(ISBLANK(A171),"",VLOOKUP(A171,'разн. списки'!$N$3:$O$274,2,FALSE))</f>
        <v/>
      </c>
      <c r="C171" s="23"/>
      <c r="D171" s="23"/>
      <c r="E171" s="25">
        <f t="shared" si="2"/>
        <v>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4"/>
    </row>
    <row r="172" spans="1:33" x14ac:dyDescent="0.25">
      <c r="A172" s="22"/>
      <c r="B172" s="1" t="str">
        <f>IF(ISBLANK(A172),"",VLOOKUP(A172,'разн. списки'!$N$3:$O$274,2,FALSE))</f>
        <v/>
      </c>
      <c r="C172" s="23"/>
      <c r="D172" s="23"/>
      <c r="E172" s="25">
        <f t="shared" si="2"/>
        <v>0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4"/>
    </row>
    <row r="173" spans="1:33" x14ac:dyDescent="0.25">
      <c r="A173" s="22"/>
      <c r="B173" s="1" t="str">
        <f>IF(ISBLANK(A173),"",VLOOKUP(A173,'разн. списки'!$N$3:$O$274,2,FALSE))</f>
        <v/>
      </c>
      <c r="C173" s="23"/>
      <c r="D173" s="23"/>
      <c r="E173" s="25">
        <f t="shared" si="2"/>
        <v>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4"/>
    </row>
    <row r="174" spans="1:33" x14ac:dyDescent="0.25">
      <c r="A174" s="22"/>
      <c r="B174" s="1" t="str">
        <f>IF(ISBLANK(A174),"",VLOOKUP(A174,'разн. списки'!$N$3:$O$274,2,FALSE))</f>
        <v/>
      </c>
      <c r="C174" s="23"/>
      <c r="D174" s="23"/>
      <c r="E174" s="25">
        <f t="shared" si="2"/>
        <v>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4"/>
    </row>
    <row r="175" spans="1:33" x14ac:dyDescent="0.25">
      <c r="A175" s="22"/>
      <c r="B175" s="1" t="str">
        <f>IF(ISBLANK(A175),"",VLOOKUP(A175,'разн. списки'!$N$3:$O$274,2,FALSE))</f>
        <v/>
      </c>
      <c r="C175" s="23"/>
      <c r="D175" s="23"/>
      <c r="E175" s="25">
        <f t="shared" si="2"/>
        <v>0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4"/>
    </row>
    <row r="176" spans="1:33" x14ac:dyDescent="0.25">
      <c r="A176" s="22"/>
      <c r="B176" s="1" t="str">
        <f>IF(ISBLANK(A176),"",VLOOKUP(A176,'разн. списки'!$N$3:$O$274,2,FALSE))</f>
        <v/>
      </c>
      <c r="C176" s="23"/>
      <c r="D176" s="23"/>
      <c r="E176" s="25">
        <f t="shared" si="2"/>
        <v>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4"/>
    </row>
    <row r="177" spans="1:33" x14ac:dyDescent="0.25">
      <c r="A177" s="22"/>
      <c r="B177" s="1" t="str">
        <f>IF(ISBLANK(A177),"",VLOOKUP(A177,'разн. списки'!$N$3:$O$274,2,FALSE))</f>
        <v/>
      </c>
      <c r="C177" s="23"/>
      <c r="D177" s="23"/>
      <c r="E177" s="25">
        <f t="shared" si="2"/>
        <v>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4"/>
    </row>
    <row r="178" spans="1:33" x14ac:dyDescent="0.25">
      <c r="A178" s="22"/>
      <c r="B178" s="1" t="str">
        <f>IF(ISBLANK(A178),"",VLOOKUP(A178,'разн. списки'!$N$3:$O$274,2,FALSE))</f>
        <v/>
      </c>
      <c r="C178" s="23"/>
      <c r="D178" s="23"/>
      <c r="E178" s="25">
        <f t="shared" si="2"/>
        <v>0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4"/>
    </row>
    <row r="179" spans="1:33" x14ac:dyDescent="0.25">
      <c r="A179" s="22"/>
      <c r="B179" s="1" t="str">
        <f>IF(ISBLANK(A179),"",VLOOKUP(A179,'разн. списки'!$N$3:$O$274,2,FALSE))</f>
        <v/>
      </c>
      <c r="C179" s="23"/>
      <c r="D179" s="23"/>
      <c r="E179" s="25">
        <f t="shared" si="2"/>
        <v>0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4"/>
    </row>
    <row r="180" spans="1:33" x14ac:dyDescent="0.25">
      <c r="A180" s="22"/>
      <c r="B180" s="1" t="str">
        <f>IF(ISBLANK(A180),"",VLOOKUP(A180,'разн. списки'!$N$3:$O$274,2,FALSE))</f>
        <v/>
      </c>
      <c r="C180" s="23"/>
      <c r="D180" s="23"/>
      <c r="E180" s="25">
        <f t="shared" si="2"/>
        <v>0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4"/>
    </row>
    <row r="181" spans="1:33" x14ac:dyDescent="0.25">
      <c r="A181" s="22"/>
      <c r="B181" s="1" t="str">
        <f>IF(ISBLANK(A181),"",VLOOKUP(A181,'разн. списки'!$N$3:$O$274,2,FALSE))</f>
        <v/>
      </c>
      <c r="C181" s="23"/>
      <c r="D181" s="23"/>
      <c r="E181" s="25">
        <f t="shared" si="2"/>
        <v>0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4"/>
    </row>
    <row r="182" spans="1:33" x14ac:dyDescent="0.25">
      <c r="A182" s="22"/>
      <c r="B182" s="1" t="str">
        <f>IF(ISBLANK(A182),"",VLOOKUP(A182,'разн. списки'!$N$3:$O$274,2,FALSE))</f>
        <v/>
      </c>
      <c r="C182" s="23"/>
      <c r="D182" s="23"/>
      <c r="E182" s="25">
        <f t="shared" si="2"/>
        <v>0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4"/>
    </row>
    <row r="183" spans="1:33" x14ac:dyDescent="0.25">
      <c r="A183" s="22"/>
      <c r="B183" s="1" t="str">
        <f>IF(ISBLANK(A183),"",VLOOKUP(A183,'разн. списки'!$N$3:$O$274,2,FALSE))</f>
        <v/>
      </c>
      <c r="C183" s="23"/>
      <c r="D183" s="23"/>
      <c r="E183" s="25">
        <f t="shared" si="2"/>
        <v>0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4"/>
    </row>
    <row r="184" spans="1:33" x14ac:dyDescent="0.25">
      <c r="A184" s="22"/>
      <c r="B184" s="1" t="str">
        <f>IF(ISBLANK(A184),"",VLOOKUP(A184,'разн. списки'!$N$3:$O$274,2,FALSE))</f>
        <v/>
      </c>
      <c r="C184" s="23"/>
      <c r="D184" s="23"/>
      <c r="E184" s="25">
        <f t="shared" si="2"/>
        <v>0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4"/>
    </row>
    <row r="185" spans="1:33" x14ac:dyDescent="0.25">
      <c r="A185" s="22"/>
      <c r="B185" s="1" t="str">
        <f>IF(ISBLANK(A185),"",VLOOKUP(A185,'разн. списки'!$N$3:$O$274,2,FALSE))</f>
        <v/>
      </c>
      <c r="C185" s="23"/>
      <c r="D185" s="23"/>
      <c r="E185" s="25">
        <f t="shared" si="2"/>
        <v>0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4"/>
    </row>
    <row r="186" spans="1:33" x14ac:dyDescent="0.25">
      <c r="A186" s="22"/>
      <c r="B186" s="1" t="str">
        <f>IF(ISBLANK(A186),"",VLOOKUP(A186,'разн. списки'!$N$3:$O$274,2,FALSE))</f>
        <v/>
      </c>
      <c r="C186" s="23"/>
      <c r="D186" s="23"/>
      <c r="E186" s="25">
        <f t="shared" si="2"/>
        <v>0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4"/>
    </row>
    <row r="187" spans="1:33" x14ac:dyDescent="0.25">
      <c r="A187" s="22"/>
      <c r="B187" s="1" t="str">
        <f>IF(ISBLANK(A187),"",VLOOKUP(A187,'разн. списки'!$N$3:$O$274,2,FALSE))</f>
        <v/>
      </c>
      <c r="C187" s="23"/>
      <c r="D187" s="23"/>
      <c r="E187" s="25">
        <f t="shared" si="2"/>
        <v>0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4"/>
    </row>
    <row r="188" spans="1:33" x14ac:dyDescent="0.25">
      <c r="A188" s="22"/>
      <c r="B188" s="1" t="str">
        <f>IF(ISBLANK(A188),"",VLOOKUP(A188,'разн. списки'!$N$3:$O$274,2,FALSE))</f>
        <v/>
      </c>
      <c r="C188" s="23"/>
      <c r="D188" s="23"/>
      <c r="E188" s="25">
        <f t="shared" si="2"/>
        <v>0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4"/>
    </row>
    <row r="189" spans="1:33" x14ac:dyDescent="0.25">
      <c r="A189" s="22"/>
      <c r="B189" s="1" t="str">
        <f>IF(ISBLANK(A189),"",VLOOKUP(A189,'разн. списки'!$N$3:$O$274,2,FALSE))</f>
        <v/>
      </c>
      <c r="C189" s="23"/>
      <c r="D189" s="23"/>
      <c r="E189" s="25">
        <f t="shared" si="2"/>
        <v>0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4"/>
    </row>
    <row r="190" spans="1:33" x14ac:dyDescent="0.25">
      <c r="A190" s="22"/>
      <c r="B190" s="1" t="str">
        <f>IF(ISBLANK(A190),"",VLOOKUP(A190,'разн. списки'!$N$3:$O$274,2,FALSE))</f>
        <v/>
      </c>
      <c r="C190" s="23"/>
      <c r="D190" s="23"/>
      <c r="E190" s="25">
        <f t="shared" si="2"/>
        <v>0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4"/>
    </row>
    <row r="191" spans="1:33" x14ac:dyDescent="0.25">
      <c r="A191" s="22"/>
      <c r="B191" s="1" t="str">
        <f>IF(ISBLANK(A191),"",VLOOKUP(A191,'разн. списки'!$N$3:$O$274,2,FALSE))</f>
        <v/>
      </c>
      <c r="C191" s="23"/>
      <c r="D191" s="23"/>
      <c r="E191" s="25">
        <f t="shared" si="2"/>
        <v>0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4"/>
    </row>
    <row r="192" spans="1:33" x14ac:dyDescent="0.25">
      <c r="A192" s="22"/>
      <c r="B192" s="1" t="str">
        <f>IF(ISBLANK(A192),"",VLOOKUP(A192,'разн. списки'!$N$3:$O$274,2,FALSE))</f>
        <v/>
      </c>
      <c r="C192" s="23"/>
      <c r="D192" s="23"/>
      <c r="E192" s="25">
        <f t="shared" si="2"/>
        <v>0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4"/>
    </row>
    <row r="193" spans="1:33" x14ac:dyDescent="0.25">
      <c r="A193" s="22"/>
      <c r="B193" s="1" t="str">
        <f>IF(ISBLANK(A193),"",VLOOKUP(A193,'разн. списки'!$N$3:$O$274,2,FALSE))</f>
        <v/>
      </c>
      <c r="C193" s="23"/>
      <c r="D193" s="23"/>
      <c r="E193" s="25">
        <f t="shared" si="2"/>
        <v>0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4"/>
    </row>
    <row r="194" spans="1:33" x14ac:dyDescent="0.25">
      <c r="A194" s="22"/>
      <c r="B194" s="1" t="str">
        <f>IF(ISBLANK(A194),"",VLOOKUP(A194,'разн. списки'!$N$3:$O$274,2,FALSE))</f>
        <v/>
      </c>
      <c r="C194" s="23"/>
      <c r="D194" s="23"/>
      <c r="E194" s="25">
        <f t="shared" si="2"/>
        <v>0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4"/>
    </row>
    <row r="195" spans="1:33" x14ac:dyDescent="0.25">
      <c r="A195" s="22"/>
      <c r="B195" s="1" t="str">
        <f>IF(ISBLANK(A195),"",VLOOKUP(A195,'разн. списки'!$N$3:$O$274,2,FALSE))</f>
        <v/>
      </c>
      <c r="C195" s="23"/>
      <c r="D195" s="23"/>
      <c r="E195" s="25">
        <f t="shared" si="2"/>
        <v>0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4"/>
    </row>
    <row r="196" spans="1:33" x14ac:dyDescent="0.25">
      <c r="A196" s="22"/>
      <c r="B196" s="1" t="str">
        <f>IF(ISBLANK(A196),"",VLOOKUP(A196,'разн. списки'!$N$3:$O$274,2,FALSE))</f>
        <v/>
      </c>
      <c r="C196" s="23"/>
      <c r="D196" s="23"/>
      <c r="E196" s="25">
        <f t="shared" si="2"/>
        <v>0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4"/>
    </row>
    <row r="197" spans="1:33" x14ac:dyDescent="0.25">
      <c r="A197" s="22"/>
      <c r="B197" s="1" t="str">
        <f>IF(ISBLANK(A197),"",VLOOKUP(A197,'разн. списки'!$N$3:$O$274,2,FALSE))</f>
        <v/>
      </c>
      <c r="C197" s="23"/>
      <c r="D197" s="23"/>
      <c r="E197" s="25">
        <f t="shared" si="2"/>
        <v>0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4"/>
    </row>
    <row r="198" spans="1:33" x14ac:dyDescent="0.25">
      <c r="A198" s="22"/>
      <c r="B198" s="1" t="str">
        <f>IF(ISBLANK(A198),"",VLOOKUP(A198,'разн. списки'!$N$3:$O$274,2,FALSE))</f>
        <v/>
      </c>
      <c r="C198" s="23"/>
      <c r="D198" s="23"/>
      <c r="E198" s="25">
        <f t="shared" si="2"/>
        <v>0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4"/>
    </row>
    <row r="199" spans="1:33" x14ac:dyDescent="0.25">
      <c r="A199" s="22"/>
      <c r="B199" s="1" t="str">
        <f>IF(ISBLANK(A199),"",VLOOKUP(A199,'разн. списки'!$N$3:$O$274,2,FALSE))</f>
        <v/>
      </c>
      <c r="C199" s="23"/>
      <c r="D199" s="23"/>
      <c r="E199" s="25">
        <f t="shared" si="2"/>
        <v>0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4"/>
    </row>
    <row r="200" spans="1:33" x14ac:dyDescent="0.25">
      <c r="A200" s="22"/>
      <c r="B200" s="1" t="str">
        <f>IF(ISBLANK(A200),"",VLOOKUP(A200,'разн. списки'!$N$3:$O$274,2,FALSE))</f>
        <v/>
      </c>
      <c r="C200" s="23"/>
      <c r="D200" s="23"/>
      <c r="E200" s="25">
        <f t="shared" ref="E200:E263" si="3">SUM(F200:J200)</f>
        <v>0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4"/>
    </row>
    <row r="201" spans="1:33" x14ac:dyDescent="0.25">
      <c r="A201" s="22"/>
      <c r="B201" s="1" t="str">
        <f>IF(ISBLANK(A201),"",VLOOKUP(A201,'разн. списки'!$N$3:$O$274,2,FALSE))</f>
        <v/>
      </c>
      <c r="C201" s="23"/>
      <c r="D201" s="23"/>
      <c r="E201" s="25">
        <f t="shared" si="3"/>
        <v>0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4"/>
    </row>
    <row r="202" spans="1:33" x14ac:dyDescent="0.25">
      <c r="A202" s="22"/>
      <c r="B202" s="1" t="str">
        <f>IF(ISBLANK(A202),"",VLOOKUP(A202,'разн. списки'!$N$3:$O$274,2,FALSE))</f>
        <v/>
      </c>
      <c r="C202" s="23"/>
      <c r="D202" s="23"/>
      <c r="E202" s="25">
        <f t="shared" si="3"/>
        <v>0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4"/>
    </row>
    <row r="203" spans="1:33" x14ac:dyDescent="0.25">
      <c r="A203" s="22"/>
      <c r="B203" s="1" t="str">
        <f>IF(ISBLANK(A203),"",VLOOKUP(A203,'разн. списки'!$N$3:$O$274,2,FALSE))</f>
        <v/>
      </c>
      <c r="C203" s="23"/>
      <c r="D203" s="23"/>
      <c r="E203" s="25">
        <f t="shared" si="3"/>
        <v>0</v>
      </c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4"/>
    </row>
    <row r="204" spans="1:33" x14ac:dyDescent="0.25">
      <c r="A204" s="22"/>
      <c r="B204" s="1" t="str">
        <f>IF(ISBLANK(A204),"",VLOOKUP(A204,'разн. списки'!$N$3:$O$274,2,FALSE))</f>
        <v/>
      </c>
      <c r="C204" s="23"/>
      <c r="D204" s="23"/>
      <c r="E204" s="25">
        <f t="shared" si="3"/>
        <v>0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4"/>
    </row>
    <row r="205" spans="1:33" x14ac:dyDescent="0.25">
      <c r="A205" s="22"/>
      <c r="B205" s="1" t="str">
        <f>IF(ISBLANK(A205),"",VLOOKUP(A205,'разн. списки'!$N$3:$O$274,2,FALSE))</f>
        <v/>
      </c>
      <c r="C205" s="23"/>
      <c r="D205" s="23"/>
      <c r="E205" s="25">
        <f t="shared" si="3"/>
        <v>0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4"/>
    </row>
    <row r="206" spans="1:33" x14ac:dyDescent="0.25">
      <c r="A206" s="22"/>
      <c r="B206" s="1" t="str">
        <f>IF(ISBLANK(A206),"",VLOOKUP(A206,'разн. списки'!$N$3:$O$274,2,FALSE))</f>
        <v/>
      </c>
      <c r="C206" s="23"/>
      <c r="D206" s="23"/>
      <c r="E206" s="25">
        <f t="shared" si="3"/>
        <v>0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4"/>
    </row>
    <row r="207" spans="1:33" x14ac:dyDescent="0.25">
      <c r="A207" s="22"/>
      <c r="B207" s="1" t="str">
        <f>IF(ISBLANK(A207),"",VLOOKUP(A207,'разн. списки'!$N$3:$O$274,2,FALSE))</f>
        <v/>
      </c>
      <c r="C207" s="23"/>
      <c r="D207" s="23"/>
      <c r="E207" s="25">
        <f t="shared" si="3"/>
        <v>0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4"/>
    </row>
    <row r="208" spans="1:33" x14ac:dyDescent="0.25">
      <c r="A208" s="22"/>
      <c r="B208" s="1" t="str">
        <f>IF(ISBLANK(A208),"",VLOOKUP(A208,'разн. списки'!$N$3:$O$274,2,FALSE))</f>
        <v/>
      </c>
      <c r="C208" s="23"/>
      <c r="D208" s="23"/>
      <c r="E208" s="25">
        <f t="shared" si="3"/>
        <v>0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4"/>
    </row>
    <row r="209" spans="1:33" x14ac:dyDescent="0.25">
      <c r="A209" s="22"/>
      <c r="B209" s="1" t="str">
        <f>IF(ISBLANK(A209),"",VLOOKUP(A209,'разн. списки'!$N$3:$O$274,2,FALSE))</f>
        <v/>
      </c>
      <c r="C209" s="23"/>
      <c r="D209" s="23"/>
      <c r="E209" s="25">
        <f t="shared" si="3"/>
        <v>0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4"/>
    </row>
    <row r="210" spans="1:33" x14ac:dyDescent="0.25">
      <c r="A210" s="22"/>
      <c r="B210" s="1" t="str">
        <f>IF(ISBLANK(A210),"",VLOOKUP(A210,'разн. списки'!$N$3:$O$274,2,FALSE))</f>
        <v/>
      </c>
      <c r="C210" s="23"/>
      <c r="D210" s="23"/>
      <c r="E210" s="25">
        <f t="shared" si="3"/>
        <v>0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4"/>
    </row>
    <row r="211" spans="1:33" x14ac:dyDescent="0.25">
      <c r="A211" s="22"/>
      <c r="B211" s="1" t="str">
        <f>IF(ISBLANK(A211),"",VLOOKUP(A211,'разн. списки'!$N$3:$O$274,2,FALSE))</f>
        <v/>
      </c>
      <c r="C211" s="23"/>
      <c r="D211" s="23"/>
      <c r="E211" s="25">
        <f t="shared" si="3"/>
        <v>0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4"/>
    </row>
    <row r="212" spans="1:33" x14ac:dyDescent="0.25">
      <c r="A212" s="22"/>
      <c r="B212" s="1" t="str">
        <f>IF(ISBLANK(A212),"",VLOOKUP(A212,'разн. списки'!$N$3:$O$274,2,FALSE))</f>
        <v/>
      </c>
      <c r="C212" s="23"/>
      <c r="D212" s="23"/>
      <c r="E212" s="25">
        <f t="shared" si="3"/>
        <v>0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4"/>
    </row>
    <row r="213" spans="1:33" x14ac:dyDescent="0.25">
      <c r="A213" s="22"/>
      <c r="B213" s="1" t="str">
        <f>IF(ISBLANK(A213),"",VLOOKUP(A213,'разн. списки'!$N$3:$O$274,2,FALSE))</f>
        <v/>
      </c>
      <c r="C213" s="23"/>
      <c r="D213" s="23"/>
      <c r="E213" s="25">
        <f t="shared" si="3"/>
        <v>0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4"/>
    </row>
    <row r="214" spans="1:33" x14ac:dyDescent="0.25">
      <c r="A214" s="22"/>
      <c r="B214" s="1" t="str">
        <f>IF(ISBLANK(A214),"",VLOOKUP(A214,'разн. списки'!$N$3:$O$274,2,FALSE))</f>
        <v/>
      </c>
      <c r="C214" s="23"/>
      <c r="D214" s="23"/>
      <c r="E214" s="25">
        <f t="shared" si="3"/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4"/>
    </row>
    <row r="215" spans="1:33" x14ac:dyDescent="0.25">
      <c r="A215" s="22"/>
      <c r="B215" s="1" t="str">
        <f>IF(ISBLANK(A215),"",VLOOKUP(A215,'разн. списки'!$N$3:$O$274,2,FALSE))</f>
        <v/>
      </c>
      <c r="C215" s="23"/>
      <c r="D215" s="23"/>
      <c r="E215" s="25">
        <f t="shared" si="3"/>
        <v>0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4"/>
    </row>
    <row r="216" spans="1:33" x14ac:dyDescent="0.25">
      <c r="A216" s="22"/>
      <c r="B216" s="1" t="str">
        <f>IF(ISBLANK(A216),"",VLOOKUP(A216,'разн. списки'!$N$3:$O$274,2,FALSE))</f>
        <v/>
      </c>
      <c r="C216" s="23"/>
      <c r="D216" s="23"/>
      <c r="E216" s="25">
        <f t="shared" si="3"/>
        <v>0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4"/>
    </row>
    <row r="217" spans="1:33" x14ac:dyDescent="0.25">
      <c r="A217" s="22"/>
      <c r="B217" s="1" t="str">
        <f>IF(ISBLANK(A217),"",VLOOKUP(A217,'разн. списки'!$N$3:$O$274,2,FALSE))</f>
        <v/>
      </c>
      <c r="C217" s="23"/>
      <c r="D217" s="23"/>
      <c r="E217" s="25">
        <f t="shared" si="3"/>
        <v>0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4"/>
    </row>
    <row r="218" spans="1:33" x14ac:dyDescent="0.25">
      <c r="A218" s="22"/>
      <c r="B218" s="1" t="str">
        <f>IF(ISBLANK(A218),"",VLOOKUP(A218,'разн. списки'!$N$3:$O$274,2,FALSE))</f>
        <v/>
      </c>
      <c r="C218" s="23"/>
      <c r="D218" s="23"/>
      <c r="E218" s="25">
        <f t="shared" si="3"/>
        <v>0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4"/>
    </row>
    <row r="219" spans="1:33" x14ac:dyDescent="0.25">
      <c r="A219" s="22"/>
      <c r="B219" s="1" t="str">
        <f>IF(ISBLANK(A219),"",VLOOKUP(A219,'разн. списки'!$N$3:$O$274,2,FALSE))</f>
        <v/>
      </c>
      <c r="C219" s="23"/>
      <c r="D219" s="23"/>
      <c r="E219" s="25">
        <f t="shared" si="3"/>
        <v>0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4"/>
    </row>
    <row r="220" spans="1:33" x14ac:dyDescent="0.25">
      <c r="A220" s="22"/>
      <c r="B220" s="1" t="str">
        <f>IF(ISBLANK(A220),"",VLOOKUP(A220,'разн. списки'!$N$3:$O$274,2,FALSE))</f>
        <v/>
      </c>
      <c r="C220" s="23"/>
      <c r="D220" s="23"/>
      <c r="E220" s="25">
        <f t="shared" si="3"/>
        <v>0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4"/>
    </row>
    <row r="221" spans="1:33" x14ac:dyDescent="0.25">
      <c r="A221" s="22"/>
      <c r="B221" s="1" t="str">
        <f>IF(ISBLANK(A221),"",VLOOKUP(A221,'разн. списки'!$N$3:$O$274,2,FALSE))</f>
        <v/>
      </c>
      <c r="C221" s="23"/>
      <c r="D221" s="23"/>
      <c r="E221" s="25">
        <f t="shared" si="3"/>
        <v>0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4"/>
    </row>
    <row r="222" spans="1:33" x14ac:dyDescent="0.25">
      <c r="A222" s="22"/>
      <c r="B222" s="1" t="str">
        <f>IF(ISBLANK(A222),"",VLOOKUP(A222,'разн. списки'!$N$3:$O$274,2,FALSE))</f>
        <v/>
      </c>
      <c r="C222" s="23"/>
      <c r="D222" s="23"/>
      <c r="E222" s="25">
        <f t="shared" si="3"/>
        <v>0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4"/>
    </row>
    <row r="223" spans="1:33" x14ac:dyDescent="0.25">
      <c r="A223" s="22"/>
      <c r="B223" s="1" t="str">
        <f>IF(ISBLANK(A223),"",VLOOKUP(A223,'разн. списки'!$N$3:$O$274,2,FALSE))</f>
        <v/>
      </c>
      <c r="C223" s="23"/>
      <c r="D223" s="23"/>
      <c r="E223" s="25">
        <f t="shared" si="3"/>
        <v>0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4"/>
    </row>
    <row r="224" spans="1:33" x14ac:dyDescent="0.25">
      <c r="A224" s="22"/>
      <c r="B224" s="1" t="str">
        <f>IF(ISBLANK(A224),"",VLOOKUP(A224,'разн. списки'!$N$3:$O$274,2,FALSE))</f>
        <v/>
      </c>
      <c r="C224" s="23"/>
      <c r="D224" s="23"/>
      <c r="E224" s="25">
        <f t="shared" si="3"/>
        <v>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4"/>
    </row>
    <row r="225" spans="1:33" x14ac:dyDescent="0.25">
      <c r="A225" s="22"/>
      <c r="B225" s="1" t="str">
        <f>IF(ISBLANK(A225),"",VLOOKUP(A225,'разн. списки'!$N$3:$O$274,2,FALSE))</f>
        <v/>
      </c>
      <c r="C225" s="23"/>
      <c r="D225" s="23"/>
      <c r="E225" s="25">
        <f t="shared" si="3"/>
        <v>0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4"/>
    </row>
    <row r="226" spans="1:33" x14ac:dyDescent="0.25">
      <c r="A226" s="22"/>
      <c r="B226" s="1" t="str">
        <f>IF(ISBLANK(A226),"",VLOOKUP(A226,'разн. списки'!$N$3:$O$274,2,FALSE))</f>
        <v/>
      </c>
      <c r="C226" s="23"/>
      <c r="D226" s="23"/>
      <c r="E226" s="25">
        <f t="shared" si="3"/>
        <v>0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4"/>
    </row>
    <row r="227" spans="1:33" x14ac:dyDescent="0.25">
      <c r="A227" s="22"/>
      <c r="B227" s="1" t="str">
        <f>IF(ISBLANK(A227),"",VLOOKUP(A227,'разн. списки'!$N$3:$O$274,2,FALSE))</f>
        <v/>
      </c>
      <c r="C227" s="23"/>
      <c r="D227" s="23"/>
      <c r="E227" s="25">
        <f t="shared" si="3"/>
        <v>0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4"/>
    </row>
    <row r="228" spans="1:33" x14ac:dyDescent="0.25">
      <c r="A228" s="22"/>
      <c r="B228" s="1" t="str">
        <f>IF(ISBLANK(A228),"",VLOOKUP(A228,'разн. списки'!$N$3:$O$274,2,FALSE))</f>
        <v/>
      </c>
      <c r="C228" s="23"/>
      <c r="D228" s="23"/>
      <c r="E228" s="25">
        <f t="shared" si="3"/>
        <v>0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4"/>
    </row>
    <row r="229" spans="1:33" x14ac:dyDescent="0.25">
      <c r="A229" s="22"/>
      <c r="B229" s="1" t="str">
        <f>IF(ISBLANK(A229),"",VLOOKUP(A229,'разн. списки'!$N$3:$O$274,2,FALSE))</f>
        <v/>
      </c>
      <c r="C229" s="23"/>
      <c r="D229" s="23"/>
      <c r="E229" s="25">
        <f t="shared" si="3"/>
        <v>0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4"/>
    </row>
    <row r="230" spans="1:33" x14ac:dyDescent="0.25">
      <c r="A230" s="22"/>
      <c r="B230" s="1" t="str">
        <f>IF(ISBLANK(A230),"",VLOOKUP(A230,'разн. списки'!$N$3:$O$274,2,FALSE))</f>
        <v/>
      </c>
      <c r="C230" s="23"/>
      <c r="D230" s="23"/>
      <c r="E230" s="25">
        <f t="shared" si="3"/>
        <v>0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4"/>
    </row>
    <row r="231" spans="1:33" x14ac:dyDescent="0.25">
      <c r="A231" s="22"/>
      <c r="B231" s="1" t="str">
        <f>IF(ISBLANK(A231),"",VLOOKUP(A231,'разн. списки'!$N$3:$O$274,2,FALSE))</f>
        <v/>
      </c>
      <c r="C231" s="23"/>
      <c r="D231" s="23"/>
      <c r="E231" s="25">
        <f t="shared" si="3"/>
        <v>0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4"/>
    </row>
    <row r="232" spans="1:33" x14ac:dyDescent="0.25">
      <c r="A232" s="22"/>
      <c r="B232" s="1" t="str">
        <f>IF(ISBLANK(A232),"",VLOOKUP(A232,'разн. списки'!$N$3:$O$274,2,FALSE))</f>
        <v/>
      </c>
      <c r="C232" s="23"/>
      <c r="D232" s="23"/>
      <c r="E232" s="25">
        <f t="shared" si="3"/>
        <v>0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4"/>
    </row>
    <row r="233" spans="1:33" x14ac:dyDescent="0.25">
      <c r="A233" s="22"/>
      <c r="B233" s="1" t="str">
        <f>IF(ISBLANK(A233),"",VLOOKUP(A233,'разн. списки'!$N$3:$O$274,2,FALSE))</f>
        <v/>
      </c>
      <c r="C233" s="23"/>
      <c r="D233" s="23"/>
      <c r="E233" s="25">
        <f t="shared" si="3"/>
        <v>0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4"/>
    </row>
    <row r="234" spans="1:33" x14ac:dyDescent="0.25">
      <c r="A234" s="22"/>
      <c r="B234" s="1" t="str">
        <f>IF(ISBLANK(A234),"",VLOOKUP(A234,'разн. списки'!$N$3:$O$274,2,FALSE))</f>
        <v/>
      </c>
      <c r="C234" s="23"/>
      <c r="D234" s="23"/>
      <c r="E234" s="25">
        <f t="shared" si="3"/>
        <v>0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4"/>
    </row>
    <row r="235" spans="1:33" x14ac:dyDescent="0.25">
      <c r="A235" s="22"/>
      <c r="B235" s="1" t="str">
        <f>IF(ISBLANK(A235),"",VLOOKUP(A235,'разн. списки'!$N$3:$O$274,2,FALSE))</f>
        <v/>
      </c>
      <c r="C235" s="23"/>
      <c r="D235" s="23"/>
      <c r="E235" s="25">
        <f t="shared" si="3"/>
        <v>0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4"/>
    </row>
    <row r="236" spans="1:33" x14ac:dyDescent="0.25">
      <c r="A236" s="22"/>
      <c r="B236" s="1" t="str">
        <f>IF(ISBLANK(A236),"",VLOOKUP(A236,'разн. списки'!$N$3:$O$274,2,FALSE))</f>
        <v/>
      </c>
      <c r="C236" s="23"/>
      <c r="D236" s="23"/>
      <c r="E236" s="25">
        <f t="shared" si="3"/>
        <v>0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4"/>
    </row>
    <row r="237" spans="1:33" x14ac:dyDescent="0.25">
      <c r="A237" s="22"/>
      <c r="B237" s="1" t="str">
        <f>IF(ISBLANK(A237),"",VLOOKUP(A237,'разн. списки'!$N$3:$O$274,2,FALSE))</f>
        <v/>
      </c>
      <c r="C237" s="23"/>
      <c r="D237" s="23"/>
      <c r="E237" s="25">
        <f t="shared" si="3"/>
        <v>0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4"/>
    </row>
    <row r="238" spans="1:33" x14ac:dyDescent="0.25">
      <c r="A238" s="22"/>
      <c r="B238" s="1" t="str">
        <f>IF(ISBLANK(A238),"",VLOOKUP(A238,'разн. списки'!$N$3:$O$274,2,FALSE))</f>
        <v/>
      </c>
      <c r="C238" s="23"/>
      <c r="D238" s="23"/>
      <c r="E238" s="25">
        <f t="shared" si="3"/>
        <v>0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4"/>
    </row>
    <row r="239" spans="1:33" x14ac:dyDescent="0.25">
      <c r="A239" s="22"/>
      <c r="B239" s="1" t="str">
        <f>IF(ISBLANK(A239),"",VLOOKUP(A239,'разн. списки'!$N$3:$O$274,2,FALSE))</f>
        <v/>
      </c>
      <c r="C239" s="23"/>
      <c r="D239" s="23"/>
      <c r="E239" s="25">
        <f t="shared" si="3"/>
        <v>0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4"/>
    </row>
    <row r="240" spans="1:33" x14ac:dyDescent="0.25">
      <c r="A240" s="22"/>
      <c r="B240" s="1" t="str">
        <f>IF(ISBLANK(A240),"",VLOOKUP(A240,'разн. списки'!$N$3:$O$274,2,FALSE))</f>
        <v/>
      </c>
      <c r="C240" s="23"/>
      <c r="D240" s="23"/>
      <c r="E240" s="25">
        <f t="shared" si="3"/>
        <v>0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4"/>
    </row>
    <row r="241" spans="1:33" x14ac:dyDescent="0.25">
      <c r="A241" s="22"/>
      <c r="B241" s="1" t="str">
        <f>IF(ISBLANK(A241),"",VLOOKUP(A241,'разн. списки'!$N$3:$O$274,2,FALSE))</f>
        <v/>
      </c>
      <c r="C241" s="23"/>
      <c r="D241" s="23"/>
      <c r="E241" s="25">
        <f t="shared" si="3"/>
        <v>0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4"/>
    </row>
    <row r="242" spans="1:33" x14ac:dyDescent="0.25">
      <c r="A242" s="22"/>
      <c r="B242" s="1" t="str">
        <f>IF(ISBLANK(A242),"",VLOOKUP(A242,'разн. списки'!$N$3:$O$274,2,FALSE))</f>
        <v/>
      </c>
      <c r="C242" s="23"/>
      <c r="D242" s="23"/>
      <c r="E242" s="25">
        <f t="shared" si="3"/>
        <v>0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4"/>
    </row>
    <row r="243" spans="1:33" x14ac:dyDescent="0.25">
      <c r="A243" s="22"/>
      <c r="B243" s="1" t="str">
        <f>IF(ISBLANK(A243),"",VLOOKUP(A243,'разн. списки'!$N$3:$O$274,2,FALSE))</f>
        <v/>
      </c>
      <c r="C243" s="23"/>
      <c r="D243" s="23"/>
      <c r="E243" s="25">
        <f t="shared" si="3"/>
        <v>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4"/>
    </row>
    <row r="244" spans="1:33" x14ac:dyDescent="0.25">
      <c r="A244" s="22"/>
      <c r="B244" s="1" t="str">
        <f>IF(ISBLANK(A244),"",VLOOKUP(A244,'разн. списки'!$N$3:$O$274,2,FALSE))</f>
        <v/>
      </c>
      <c r="C244" s="23"/>
      <c r="D244" s="23"/>
      <c r="E244" s="25">
        <f t="shared" si="3"/>
        <v>0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4"/>
    </row>
    <row r="245" spans="1:33" x14ac:dyDescent="0.25">
      <c r="A245" s="22"/>
      <c r="B245" s="1" t="str">
        <f>IF(ISBLANK(A245),"",VLOOKUP(A245,'разн. списки'!$N$3:$O$274,2,FALSE))</f>
        <v/>
      </c>
      <c r="C245" s="23"/>
      <c r="D245" s="23"/>
      <c r="E245" s="25">
        <f t="shared" si="3"/>
        <v>0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4"/>
    </row>
    <row r="246" spans="1:33" x14ac:dyDescent="0.25">
      <c r="A246" s="22"/>
      <c r="B246" s="1" t="str">
        <f>IF(ISBLANK(A246),"",VLOOKUP(A246,'разн. списки'!$N$3:$O$274,2,FALSE))</f>
        <v/>
      </c>
      <c r="C246" s="23"/>
      <c r="D246" s="23"/>
      <c r="E246" s="25">
        <f t="shared" si="3"/>
        <v>0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4"/>
    </row>
    <row r="247" spans="1:33" x14ac:dyDescent="0.25">
      <c r="A247" s="22"/>
      <c r="B247" s="1" t="str">
        <f>IF(ISBLANK(A247),"",VLOOKUP(A247,'разн. списки'!$N$3:$O$274,2,FALSE))</f>
        <v/>
      </c>
      <c r="C247" s="23"/>
      <c r="D247" s="23"/>
      <c r="E247" s="25">
        <f t="shared" si="3"/>
        <v>0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4"/>
    </row>
    <row r="248" spans="1:33" x14ac:dyDescent="0.25">
      <c r="A248" s="22"/>
      <c r="B248" s="1" t="str">
        <f>IF(ISBLANK(A248),"",VLOOKUP(A248,'разн. списки'!$N$3:$O$274,2,FALSE))</f>
        <v/>
      </c>
      <c r="C248" s="23"/>
      <c r="D248" s="23"/>
      <c r="E248" s="25">
        <f t="shared" si="3"/>
        <v>0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4"/>
    </row>
    <row r="249" spans="1:33" x14ac:dyDescent="0.25">
      <c r="A249" s="22"/>
      <c r="B249" s="1" t="str">
        <f>IF(ISBLANK(A249),"",VLOOKUP(A249,'разн. списки'!$N$3:$O$274,2,FALSE))</f>
        <v/>
      </c>
      <c r="C249" s="23"/>
      <c r="D249" s="23"/>
      <c r="E249" s="25">
        <f t="shared" si="3"/>
        <v>0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4"/>
    </row>
    <row r="250" spans="1:33" x14ac:dyDescent="0.25">
      <c r="A250" s="22"/>
      <c r="B250" s="1" t="str">
        <f>IF(ISBLANK(A250),"",VLOOKUP(A250,'разн. списки'!$N$3:$O$274,2,FALSE))</f>
        <v/>
      </c>
      <c r="C250" s="23"/>
      <c r="D250" s="23"/>
      <c r="E250" s="25">
        <f t="shared" si="3"/>
        <v>0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4"/>
    </row>
    <row r="251" spans="1:33" x14ac:dyDescent="0.25">
      <c r="A251" s="22"/>
      <c r="B251" s="1" t="str">
        <f>IF(ISBLANK(A251),"",VLOOKUP(A251,'разн. списки'!$N$3:$O$274,2,FALSE))</f>
        <v/>
      </c>
      <c r="C251" s="23"/>
      <c r="D251" s="23"/>
      <c r="E251" s="25">
        <f t="shared" si="3"/>
        <v>0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4"/>
    </row>
    <row r="252" spans="1:33" x14ac:dyDescent="0.25">
      <c r="A252" s="22"/>
      <c r="B252" s="1" t="str">
        <f>IF(ISBLANK(A252),"",VLOOKUP(A252,'разн. списки'!$N$3:$O$274,2,FALSE))</f>
        <v/>
      </c>
      <c r="C252" s="23"/>
      <c r="D252" s="23"/>
      <c r="E252" s="25">
        <f t="shared" si="3"/>
        <v>0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4"/>
    </row>
    <row r="253" spans="1:33" x14ac:dyDescent="0.25">
      <c r="A253" s="22"/>
      <c r="B253" s="1" t="str">
        <f>IF(ISBLANK(A253),"",VLOOKUP(A253,'разн. списки'!$N$3:$O$274,2,FALSE))</f>
        <v/>
      </c>
      <c r="C253" s="23"/>
      <c r="D253" s="23"/>
      <c r="E253" s="25">
        <f t="shared" si="3"/>
        <v>0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4"/>
    </row>
    <row r="254" spans="1:33" x14ac:dyDescent="0.25">
      <c r="A254" s="22"/>
      <c r="B254" s="1" t="str">
        <f>IF(ISBLANK(A254),"",VLOOKUP(A254,'разн. списки'!$N$3:$O$274,2,FALSE))</f>
        <v/>
      </c>
      <c r="C254" s="23"/>
      <c r="D254" s="23"/>
      <c r="E254" s="25">
        <f t="shared" si="3"/>
        <v>0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4"/>
    </row>
    <row r="255" spans="1:33" x14ac:dyDescent="0.25">
      <c r="A255" s="22"/>
      <c r="B255" s="1" t="str">
        <f>IF(ISBLANK(A255),"",VLOOKUP(A255,'разн. списки'!$N$3:$O$274,2,FALSE))</f>
        <v/>
      </c>
      <c r="C255" s="23"/>
      <c r="D255" s="23"/>
      <c r="E255" s="25">
        <f t="shared" si="3"/>
        <v>0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4"/>
    </row>
    <row r="256" spans="1:33" x14ac:dyDescent="0.25">
      <c r="A256" s="22"/>
      <c r="B256" s="1" t="str">
        <f>IF(ISBLANK(A256),"",VLOOKUP(A256,'разн. списки'!$N$3:$O$274,2,FALSE))</f>
        <v/>
      </c>
      <c r="C256" s="23"/>
      <c r="D256" s="23"/>
      <c r="E256" s="25">
        <f t="shared" si="3"/>
        <v>0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4"/>
    </row>
    <row r="257" spans="1:33" x14ac:dyDescent="0.25">
      <c r="A257" s="22"/>
      <c r="B257" s="1" t="str">
        <f>IF(ISBLANK(A257),"",VLOOKUP(A257,'разн. списки'!$N$3:$O$274,2,FALSE))</f>
        <v/>
      </c>
      <c r="C257" s="23"/>
      <c r="D257" s="23"/>
      <c r="E257" s="25">
        <f t="shared" si="3"/>
        <v>0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4"/>
    </row>
    <row r="258" spans="1:33" x14ac:dyDescent="0.25">
      <c r="A258" s="22"/>
      <c r="B258" s="1" t="str">
        <f>IF(ISBLANK(A258),"",VLOOKUP(A258,'разн. списки'!$N$3:$O$274,2,FALSE))</f>
        <v/>
      </c>
      <c r="C258" s="23"/>
      <c r="D258" s="23"/>
      <c r="E258" s="25">
        <f t="shared" si="3"/>
        <v>0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4"/>
    </row>
    <row r="259" spans="1:33" x14ac:dyDescent="0.25">
      <c r="A259" s="22"/>
      <c r="B259" s="1" t="str">
        <f>IF(ISBLANK(A259),"",VLOOKUP(A259,'разн. списки'!$N$3:$O$274,2,FALSE))</f>
        <v/>
      </c>
      <c r="C259" s="23"/>
      <c r="D259" s="23"/>
      <c r="E259" s="25">
        <f t="shared" si="3"/>
        <v>0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4"/>
    </row>
    <row r="260" spans="1:33" x14ac:dyDescent="0.25">
      <c r="A260" s="22"/>
      <c r="B260" s="1" t="str">
        <f>IF(ISBLANK(A260),"",VLOOKUP(A260,'разн. списки'!$N$3:$O$274,2,FALSE))</f>
        <v/>
      </c>
      <c r="C260" s="23"/>
      <c r="D260" s="23"/>
      <c r="E260" s="25">
        <f t="shared" si="3"/>
        <v>0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4"/>
    </row>
    <row r="261" spans="1:33" x14ac:dyDescent="0.25">
      <c r="A261" s="22"/>
      <c r="B261" s="1" t="str">
        <f>IF(ISBLANK(A261),"",VLOOKUP(A261,'разн. списки'!$N$3:$O$274,2,FALSE))</f>
        <v/>
      </c>
      <c r="C261" s="23"/>
      <c r="D261" s="23"/>
      <c r="E261" s="25">
        <f t="shared" si="3"/>
        <v>0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4"/>
    </row>
    <row r="262" spans="1:33" x14ac:dyDescent="0.25">
      <c r="A262" s="22"/>
      <c r="B262" s="1" t="str">
        <f>IF(ISBLANK(A262),"",VLOOKUP(A262,'разн. списки'!$N$3:$O$274,2,FALSE))</f>
        <v/>
      </c>
      <c r="C262" s="23"/>
      <c r="D262" s="23"/>
      <c r="E262" s="25">
        <f t="shared" si="3"/>
        <v>0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4"/>
    </row>
    <row r="263" spans="1:33" x14ac:dyDescent="0.25">
      <c r="A263" s="22"/>
      <c r="B263" s="1" t="str">
        <f>IF(ISBLANK(A263),"",VLOOKUP(A263,'разн. списки'!$N$3:$O$274,2,FALSE))</f>
        <v/>
      </c>
      <c r="C263" s="23"/>
      <c r="D263" s="23"/>
      <c r="E263" s="25">
        <f t="shared" si="3"/>
        <v>0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4"/>
    </row>
    <row r="264" spans="1:33" x14ac:dyDescent="0.25">
      <c r="A264" s="22"/>
      <c r="B264" s="1" t="str">
        <f>IF(ISBLANK(A264),"",VLOOKUP(A264,'разн. списки'!$N$3:$O$274,2,FALSE))</f>
        <v/>
      </c>
      <c r="C264" s="23"/>
      <c r="D264" s="23"/>
      <c r="E264" s="25">
        <f t="shared" ref="E264:E327" si="4">SUM(F264:J264)</f>
        <v>0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4"/>
    </row>
    <row r="265" spans="1:33" x14ac:dyDescent="0.25">
      <c r="A265" s="22"/>
      <c r="B265" s="1" t="str">
        <f>IF(ISBLANK(A265),"",VLOOKUP(A265,'разн. списки'!$N$3:$O$274,2,FALSE))</f>
        <v/>
      </c>
      <c r="C265" s="23"/>
      <c r="D265" s="23"/>
      <c r="E265" s="25">
        <f t="shared" si="4"/>
        <v>0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4"/>
    </row>
    <row r="266" spans="1:33" x14ac:dyDescent="0.25">
      <c r="A266" s="22"/>
      <c r="B266" s="1" t="str">
        <f>IF(ISBLANK(A266),"",VLOOKUP(A266,'разн. списки'!$N$3:$O$274,2,FALSE))</f>
        <v/>
      </c>
      <c r="C266" s="23"/>
      <c r="D266" s="23"/>
      <c r="E266" s="25">
        <f t="shared" si="4"/>
        <v>0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4"/>
    </row>
    <row r="267" spans="1:33" x14ac:dyDescent="0.25">
      <c r="A267" s="22"/>
      <c r="B267" s="1" t="str">
        <f>IF(ISBLANK(A267),"",VLOOKUP(A267,'разн. списки'!$N$3:$O$274,2,FALSE))</f>
        <v/>
      </c>
      <c r="C267" s="23"/>
      <c r="D267" s="23"/>
      <c r="E267" s="25">
        <f t="shared" si="4"/>
        <v>0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4"/>
    </row>
    <row r="268" spans="1:33" x14ac:dyDescent="0.25">
      <c r="A268" s="22"/>
      <c r="B268" s="1" t="str">
        <f>IF(ISBLANK(A268),"",VLOOKUP(A268,'разн. списки'!$N$3:$O$274,2,FALSE))</f>
        <v/>
      </c>
      <c r="C268" s="23"/>
      <c r="D268" s="23"/>
      <c r="E268" s="25">
        <f t="shared" si="4"/>
        <v>0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4"/>
    </row>
    <row r="269" spans="1:33" x14ac:dyDescent="0.25">
      <c r="A269" s="22"/>
      <c r="B269" s="1" t="str">
        <f>IF(ISBLANK(A269),"",VLOOKUP(A269,'разн. списки'!$N$3:$O$274,2,FALSE))</f>
        <v/>
      </c>
      <c r="C269" s="23"/>
      <c r="D269" s="23"/>
      <c r="E269" s="25">
        <f t="shared" si="4"/>
        <v>0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4"/>
    </row>
    <row r="270" spans="1:33" x14ac:dyDescent="0.25">
      <c r="A270" s="22"/>
      <c r="B270" s="1" t="str">
        <f>IF(ISBLANK(A270),"",VLOOKUP(A270,'разн. списки'!$N$3:$O$274,2,FALSE))</f>
        <v/>
      </c>
      <c r="C270" s="23"/>
      <c r="D270" s="23"/>
      <c r="E270" s="25">
        <f t="shared" si="4"/>
        <v>0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4"/>
    </row>
    <row r="271" spans="1:33" x14ac:dyDescent="0.25">
      <c r="A271" s="22"/>
      <c r="B271" s="1" t="str">
        <f>IF(ISBLANK(A271),"",VLOOKUP(A271,'разн. списки'!$N$3:$O$274,2,FALSE))</f>
        <v/>
      </c>
      <c r="C271" s="23"/>
      <c r="D271" s="23"/>
      <c r="E271" s="25">
        <f t="shared" si="4"/>
        <v>0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4"/>
    </row>
    <row r="272" spans="1:33" x14ac:dyDescent="0.25">
      <c r="A272" s="22"/>
      <c r="B272" s="1" t="str">
        <f>IF(ISBLANK(A272),"",VLOOKUP(A272,'разн. списки'!$N$3:$O$274,2,FALSE))</f>
        <v/>
      </c>
      <c r="C272" s="23"/>
      <c r="D272" s="23"/>
      <c r="E272" s="25">
        <f t="shared" si="4"/>
        <v>0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4"/>
    </row>
    <row r="273" spans="1:33" x14ac:dyDescent="0.25">
      <c r="A273" s="22"/>
      <c r="B273" s="1" t="str">
        <f>IF(ISBLANK(A273),"",VLOOKUP(A273,'разн. списки'!$N$3:$O$274,2,FALSE))</f>
        <v/>
      </c>
      <c r="C273" s="23"/>
      <c r="D273" s="23"/>
      <c r="E273" s="25">
        <f t="shared" si="4"/>
        <v>0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4"/>
    </row>
    <row r="274" spans="1:33" x14ac:dyDescent="0.25">
      <c r="A274" s="22"/>
      <c r="B274" s="1" t="str">
        <f>IF(ISBLANK(A274),"",VLOOKUP(A274,'разн. списки'!$N$3:$O$274,2,FALSE))</f>
        <v/>
      </c>
      <c r="C274" s="23"/>
      <c r="D274" s="23"/>
      <c r="E274" s="25">
        <f t="shared" si="4"/>
        <v>0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4"/>
    </row>
    <row r="275" spans="1:33" x14ac:dyDescent="0.25">
      <c r="A275" s="22"/>
      <c r="B275" s="1" t="str">
        <f>IF(ISBLANK(A275),"",VLOOKUP(A275,'разн. списки'!$N$3:$O$274,2,FALSE))</f>
        <v/>
      </c>
      <c r="C275" s="23"/>
      <c r="D275" s="23"/>
      <c r="E275" s="25">
        <f t="shared" si="4"/>
        <v>0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4"/>
    </row>
    <row r="276" spans="1:33" x14ac:dyDescent="0.25">
      <c r="A276" s="22"/>
      <c r="B276" s="1" t="str">
        <f>IF(ISBLANK(A276),"",VLOOKUP(A276,'разн. списки'!$N$3:$O$274,2,FALSE))</f>
        <v/>
      </c>
      <c r="C276" s="23"/>
      <c r="D276" s="23"/>
      <c r="E276" s="25">
        <f t="shared" si="4"/>
        <v>0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4"/>
    </row>
    <row r="277" spans="1:33" x14ac:dyDescent="0.25">
      <c r="A277" s="22"/>
      <c r="B277" s="1" t="str">
        <f>IF(ISBLANK(A277),"",VLOOKUP(A277,'разн. списки'!$N$3:$O$274,2,FALSE))</f>
        <v/>
      </c>
      <c r="C277" s="23"/>
      <c r="D277" s="23"/>
      <c r="E277" s="25">
        <f t="shared" si="4"/>
        <v>0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4"/>
    </row>
    <row r="278" spans="1:33" x14ac:dyDescent="0.25">
      <c r="A278" s="22"/>
      <c r="B278" s="1" t="str">
        <f>IF(ISBLANK(A278),"",VLOOKUP(A278,'разн. списки'!$N$3:$O$274,2,FALSE))</f>
        <v/>
      </c>
      <c r="C278" s="23"/>
      <c r="D278" s="23"/>
      <c r="E278" s="25">
        <f t="shared" si="4"/>
        <v>0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4"/>
    </row>
    <row r="279" spans="1:33" x14ac:dyDescent="0.25">
      <c r="A279" s="22"/>
      <c r="B279" s="1" t="str">
        <f>IF(ISBLANK(A279),"",VLOOKUP(A279,'разн. списки'!$N$3:$O$274,2,FALSE))</f>
        <v/>
      </c>
      <c r="C279" s="23"/>
      <c r="D279" s="23"/>
      <c r="E279" s="25">
        <f t="shared" si="4"/>
        <v>0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4"/>
    </row>
    <row r="280" spans="1:33" x14ac:dyDescent="0.25">
      <c r="A280" s="22"/>
      <c r="B280" s="1" t="str">
        <f>IF(ISBLANK(A280),"",VLOOKUP(A280,'разн. списки'!$N$3:$O$274,2,FALSE))</f>
        <v/>
      </c>
      <c r="C280" s="23"/>
      <c r="D280" s="23"/>
      <c r="E280" s="25">
        <f t="shared" si="4"/>
        <v>0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4"/>
    </row>
    <row r="281" spans="1:33" x14ac:dyDescent="0.25">
      <c r="A281" s="22"/>
      <c r="B281" s="1" t="str">
        <f>IF(ISBLANK(A281),"",VLOOKUP(A281,'разн. списки'!$N$3:$O$274,2,FALSE))</f>
        <v/>
      </c>
      <c r="C281" s="23"/>
      <c r="D281" s="23"/>
      <c r="E281" s="25">
        <f t="shared" si="4"/>
        <v>0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4"/>
    </row>
    <row r="282" spans="1:33" x14ac:dyDescent="0.25">
      <c r="A282" s="22"/>
      <c r="B282" s="1" t="str">
        <f>IF(ISBLANK(A282),"",VLOOKUP(A282,'разн. списки'!$N$3:$O$274,2,FALSE))</f>
        <v/>
      </c>
      <c r="C282" s="23"/>
      <c r="D282" s="23"/>
      <c r="E282" s="25">
        <f t="shared" si="4"/>
        <v>0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4"/>
    </row>
    <row r="283" spans="1:33" x14ac:dyDescent="0.25">
      <c r="A283" s="22"/>
      <c r="B283" s="1" t="str">
        <f>IF(ISBLANK(A283),"",VLOOKUP(A283,'разн. списки'!$N$3:$O$274,2,FALSE))</f>
        <v/>
      </c>
      <c r="C283" s="23"/>
      <c r="D283" s="23"/>
      <c r="E283" s="25">
        <f t="shared" si="4"/>
        <v>0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4"/>
    </row>
    <row r="284" spans="1:33" x14ac:dyDescent="0.25">
      <c r="A284" s="22"/>
      <c r="B284" s="1" t="str">
        <f>IF(ISBLANK(A284),"",VLOOKUP(A284,'разн. списки'!$N$3:$O$274,2,FALSE))</f>
        <v/>
      </c>
      <c r="C284" s="23"/>
      <c r="D284" s="23"/>
      <c r="E284" s="25">
        <f t="shared" si="4"/>
        <v>0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4"/>
    </row>
    <row r="285" spans="1:33" x14ac:dyDescent="0.25">
      <c r="A285" s="22"/>
      <c r="B285" s="1" t="str">
        <f>IF(ISBLANK(A285),"",VLOOKUP(A285,'разн. списки'!$N$3:$O$274,2,FALSE))</f>
        <v/>
      </c>
      <c r="C285" s="23"/>
      <c r="D285" s="23"/>
      <c r="E285" s="25">
        <f t="shared" si="4"/>
        <v>0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4"/>
    </row>
    <row r="286" spans="1:33" x14ac:dyDescent="0.25">
      <c r="A286" s="22"/>
      <c r="B286" s="1" t="str">
        <f>IF(ISBLANK(A286),"",VLOOKUP(A286,'разн. списки'!$N$3:$O$274,2,FALSE))</f>
        <v/>
      </c>
      <c r="C286" s="23"/>
      <c r="D286" s="23"/>
      <c r="E286" s="25">
        <f t="shared" si="4"/>
        <v>0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4"/>
    </row>
    <row r="287" spans="1:33" x14ac:dyDescent="0.25">
      <c r="A287" s="22"/>
      <c r="B287" s="1" t="str">
        <f>IF(ISBLANK(A287),"",VLOOKUP(A287,'разн. списки'!$N$3:$O$274,2,FALSE))</f>
        <v/>
      </c>
      <c r="C287" s="23"/>
      <c r="D287" s="23"/>
      <c r="E287" s="25">
        <f t="shared" si="4"/>
        <v>0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4"/>
    </row>
    <row r="288" spans="1:33" x14ac:dyDescent="0.25">
      <c r="A288" s="22"/>
      <c r="B288" s="1" t="str">
        <f>IF(ISBLANK(A288),"",VLOOKUP(A288,'разн. списки'!$N$3:$O$274,2,FALSE))</f>
        <v/>
      </c>
      <c r="C288" s="23"/>
      <c r="D288" s="23"/>
      <c r="E288" s="25">
        <f t="shared" si="4"/>
        <v>0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4"/>
    </row>
    <row r="289" spans="1:33" x14ac:dyDescent="0.25">
      <c r="A289" s="22"/>
      <c r="B289" s="1" t="str">
        <f>IF(ISBLANK(A289),"",VLOOKUP(A289,'разн. списки'!$N$3:$O$274,2,FALSE))</f>
        <v/>
      </c>
      <c r="C289" s="23"/>
      <c r="D289" s="23"/>
      <c r="E289" s="25">
        <f t="shared" si="4"/>
        <v>0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4"/>
    </row>
    <row r="290" spans="1:33" x14ac:dyDescent="0.25">
      <c r="A290" s="22"/>
      <c r="B290" s="1" t="str">
        <f>IF(ISBLANK(A290),"",VLOOKUP(A290,'разн. списки'!$N$3:$O$274,2,FALSE))</f>
        <v/>
      </c>
      <c r="C290" s="23"/>
      <c r="D290" s="23"/>
      <c r="E290" s="25">
        <f t="shared" si="4"/>
        <v>0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4"/>
    </row>
    <row r="291" spans="1:33" x14ac:dyDescent="0.25">
      <c r="A291" s="22"/>
      <c r="B291" s="1" t="str">
        <f>IF(ISBLANK(A291),"",VLOOKUP(A291,'разн. списки'!$N$3:$O$274,2,FALSE))</f>
        <v/>
      </c>
      <c r="C291" s="23"/>
      <c r="D291" s="23"/>
      <c r="E291" s="25">
        <f t="shared" si="4"/>
        <v>0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4"/>
    </row>
    <row r="292" spans="1:33" x14ac:dyDescent="0.25">
      <c r="A292" s="22"/>
      <c r="B292" s="1" t="str">
        <f>IF(ISBLANK(A292),"",VLOOKUP(A292,'разн. списки'!$N$3:$O$274,2,FALSE))</f>
        <v/>
      </c>
      <c r="C292" s="23"/>
      <c r="D292" s="23"/>
      <c r="E292" s="25">
        <f t="shared" si="4"/>
        <v>0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4"/>
    </row>
    <row r="293" spans="1:33" x14ac:dyDescent="0.25">
      <c r="A293" s="22"/>
      <c r="B293" s="1" t="str">
        <f>IF(ISBLANK(A293),"",VLOOKUP(A293,'разн. списки'!$N$3:$O$274,2,FALSE))</f>
        <v/>
      </c>
      <c r="C293" s="23"/>
      <c r="D293" s="23"/>
      <c r="E293" s="25">
        <f t="shared" si="4"/>
        <v>0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4"/>
    </row>
    <row r="294" spans="1:33" x14ac:dyDescent="0.25">
      <c r="A294" s="22"/>
      <c r="B294" s="1" t="str">
        <f>IF(ISBLANK(A294),"",VLOOKUP(A294,'разн. списки'!$N$3:$O$274,2,FALSE))</f>
        <v/>
      </c>
      <c r="C294" s="23"/>
      <c r="D294" s="23"/>
      <c r="E294" s="25">
        <f t="shared" si="4"/>
        <v>0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4"/>
    </row>
    <row r="295" spans="1:33" x14ac:dyDescent="0.25">
      <c r="A295" s="22"/>
      <c r="B295" s="1" t="str">
        <f>IF(ISBLANK(A295),"",VLOOKUP(A295,'разн. списки'!$N$3:$O$274,2,FALSE))</f>
        <v/>
      </c>
      <c r="C295" s="23"/>
      <c r="D295" s="23"/>
      <c r="E295" s="25">
        <f t="shared" si="4"/>
        <v>0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4"/>
    </row>
    <row r="296" spans="1:33" x14ac:dyDescent="0.25">
      <c r="A296" s="22"/>
      <c r="B296" s="1" t="str">
        <f>IF(ISBLANK(A296),"",VLOOKUP(A296,'разн. списки'!$N$3:$O$274,2,FALSE))</f>
        <v/>
      </c>
      <c r="C296" s="23"/>
      <c r="D296" s="23"/>
      <c r="E296" s="25">
        <f t="shared" si="4"/>
        <v>0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4"/>
    </row>
    <row r="297" spans="1:33" x14ac:dyDescent="0.25">
      <c r="A297" s="22"/>
      <c r="B297" s="1" t="str">
        <f>IF(ISBLANK(A297),"",VLOOKUP(A297,'разн. списки'!$N$3:$O$274,2,FALSE))</f>
        <v/>
      </c>
      <c r="C297" s="23"/>
      <c r="D297" s="23"/>
      <c r="E297" s="25">
        <f t="shared" si="4"/>
        <v>0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4"/>
    </row>
    <row r="298" spans="1:33" x14ac:dyDescent="0.25">
      <c r="A298" s="22"/>
      <c r="B298" s="1" t="str">
        <f>IF(ISBLANK(A298),"",VLOOKUP(A298,'разн. списки'!$N$3:$O$274,2,FALSE))</f>
        <v/>
      </c>
      <c r="C298" s="23"/>
      <c r="D298" s="23"/>
      <c r="E298" s="25">
        <f t="shared" si="4"/>
        <v>0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4"/>
    </row>
    <row r="299" spans="1:33" x14ac:dyDescent="0.25">
      <c r="A299" s="22"/>
      <c r="B299" s="1" t="str">
        <f>IF(ISBLANK(A299),"",VLOOKUP(A299,'разн. списки'!$N$3:$O$274,2,FALSE))</f>
        <v/>
      </c>
      <c r="C299" s="23"/>
      <c r="D299" s="23"/>
      <c r="E299" s="25">
        <f t="shared" si="4"/>
        <v>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4"/>
    </row>
    <row r="300" spans="1:33" x14ac:dyDescent="0.25">
      <c r="A300" s="22"/>
      <c r="B300" s="1" t="str">
        <f>IF(ISBLANK(A300),"",VLOOKUP(A300,'разн. списки'!$N$3:$O$274,2,FALSE))</f>
        <v/>
      </c>
      <c r="C300" s="23"/>
      <c r="D300" s="23"/>
      <c r="E300" s="25">
        <f t="shared" si="4"/>
        <v>0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4"/>
    </row>
    <row r="301" spans="1:33" x14ac:dyDescent="0.25">
      <c r="A301" s="22"/>
      <c r="B301" s="1" t="str">
        <f>IF(ISBLANK(A301),"",VLOOKUP(A301,'разн. списки'!$N$3:$O$274,2,FALSE))</f>
        <v/>
      </c>
      <c r="C301" s="23"/>
      <c r="D301" s="23"/>
      <c r="E301" s="25">
        <f t="shared" si="4"/>
        <v>0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4"/>
    </row>
    <row r="302" spans="1:33" x14ac:dyDescent="0.25">
      <c r="A302" s="22"/>
      <c r="B302" s="1" t="str">
        <f>IF(ISBLANK(A302),"",VLOOKUP(A302,'разн. списки'!$N$3:$O$274,2,FALSE))</f>
        <v/>
      </c>
      <c r="C302" s="23"/>
      <c r="D302" s="23"/>
      <c r="E302" s="25">
        <f t="shared" si="4"/>
        <v>0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4"/>
    </row>
    <row r="303" spans="1:33" x14ac:dyDescent="0.25">
      <c r="A303" s="22"/>
      <c r="B303" s="1" t="str">
        <f>IF(ISBLANK(A303),"",VLOOKUP(A303,'разн. списки'!$N$3:$O$274,2,FALSE))</f>
        <v/>
      </c>
      <c r="C303" s="23"/>
      <c r="D303" s="23"/>
      <c r="E303" s="25">
        <f t="shared" si="4"/>
        <v>0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4"/>
    </row>
    <row r="304" spans="1:33" x14ac:dyDescent="0.25">
      <c r="A304" s="22"/>
      <c r="B304" s="1" t="str">
        <f>IF(ISBLANK(A304),"",VLOOKUP(A304,'разн. списки'!$N$3:$O$274,2,FALSE))</f>
        <v/>
      </c>
      <c r="C304" s="23"/>
      <c r="D304" s="23"/>
      <c r="E304" s="25">
        <f t="shared" si="4"/>
        <v>0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4"/>
    </row>
    <row r="305" spans="1:33" x14ac:dyDescent="0.25">
      <c r="A305" s="22"/>
      <c r="B305" s="1" t="str">
        <f>IF(ISBLANK(A305),"",VLOOKUP(A305,'разн. списки'!$N$3:$O$274,2,FALSE))</f>
        <v/>
      </c>
      <c r="C305" s="23"/>
      <c r="D305" s="23"/>
      <c r="E305" s="25">
        <f t="shared" si="4"/>
        <v>0</v>
      </c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4"/>
    </row>
    <row r="306" spans="1:33" x14ac:dyDescent="0.25">
      <c r="A306" s="22"/>
      <c r="B306" s="1" t="str">
        <f>IF(ISBLANK(A306),"",VLOOKUP(A306,'разн. списки'!$N$3:$O$274,2,FALSE))</f>
        <v/>
      </c>
      <c r="C306" s="23"/>
      <c r="D306" s="23"/>
      <c r="E306" s="25">
        <f t="shared" si="4"/>
        <v>0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4"/>
    </row>
    <row r="307" spans="1:33" x14ac:dyDescent="0.25">
      <c r="A307" s="22"/>
      <c r="B307" s="1" t="str">
        <f>IF(ISBLANK(A307),"",VLOOKUP(A307,'разн. списки'!$N$3:$O$274,2,FALSE))</f>
        <v/>
      </c>
      <c r="C307" s="23"/>
      <c r="D307" s="23"/>
      <c r="E307" s="25">
        <f t="shared" si="4"/>
        <v>0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4"/>
    </row>
    <row r="308" spans="1:33" x14ac:dyDescent="0.25">
      <c r="A308" s="22"/>
      <c r="B308" s="1" t="str">
        <f>IF(ISBLANK(A308),"",VLOOKUP(A308,'разн. списки'!$N$3:$O$274,2,FALSE))</f>
        <v/>
      </c>
      <c r="C308" s="23"/>
      <c r="D308" s="23"/>
      <c r="E308" s="25">
        <f t="shared" si="4"/>
        <v>0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4"/>
    </row>
    <row r="309" spans="1:33" x14ac:dyDescent="0.25">
      <c r="A309" s="22"/>
      <c r="B309" s="1" t="str">
        <f>IF(ISBLANK(A309),"",VLOOKUP(A309,'разн. списки'!$N$3:$O$274,2,FALSE))</f>
        <v/>
      </c>
      <c r="C309" s="23"/>
      <c r="D309" s="23"/>
      <c r="E309" s="25">
        <f t="shared" si="4"/>
        <v>0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4"/>
    </row>
    <row r="310" spans="1:33" x14ac:dyDescent="0.25">
      <c r="A310" s="22"/>
      <c r="B310" s="1" t="str">
        <f>IF(ISBLANK(A310),"",VLOOKUP(A310,'разн. списки'!$N$3:$O$274,2,FALSE))</f>
        <v/>
      </c>
      <c r="C310" s="23"/>
      <c r="D310" s="23"/>
      <c r="E310" s="25">
        <f t="shared" si="4"/>
        <v>0</v>
      </c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4"/>
    </row>
    <row r="311" spans="1:33" x14ac:dyDescent="0.25">
      <c r="A311" s="22"/>
      <c r="B311" s="1" t="str">
        <f>IF(ISBLANK(A311),"",VLOOKUP(A311,'разн. списки'!$N$3:$O$274,2,FALSE))</f>
        <v/>
      </c>
      <c r="C311" s="23"/>
      <c r="D311" s="23"/>
      <c r="E311" s="25">
        <f t="shared" si="4"/>
        <v>0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4"/>
    </row>
    <row r="312" spans="1:33" x14ac:dyDescent="0.25">
      <c r="A312" s="22"/>
      <c r="B312" s="1" t="str">
        <f>IF(ISBLANK(A312),"",VLOOKUP(A312,'разн. списки'!$N$3:$O$274,2,FALSE))</f>
        <v/>
      </c>
      <c r="C312" s="23"/>
      <c r="D312" s="23"/>
      <c r="E312" s="25">
        <f t="shared" si="4"/>
        <v>0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4"/>
    </row>
    <row r="313" spans="1:33" x14ac:dyDescent="0.25">
      <c r="A313" s="22"/>
      <c r="B313" s="1" t="str">
        <f>IF(ISBLANK(A313),"",VLOOKUP(A313,'разн. списки'!$N$3:$O$274,2,FALSE))</f>
        <v/>
      </c>
      <c r="C313" s="23"/>
      <c r="D313" s="23"/>
      <c r="E313" s="25">
        <f t="shared" si="4"/>
        <v>0</v>
      </c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4"/>
    </row>
    <row r="314" spans="1:33" x14ac:dyDescent="0.25">
      <c r="A314" s="22"/>
      <c r="B314" s="1" t="str">
        <f>IF(ISBLANK(A314),"",VLOOKUP(A314,'разн. списки'!$N$3:$O$274,2,FALSE))</f>
        <v/>
      </c>
      <c r="C314" s="23"/>
      <c r="D314" s="23"/>
      <c r="E314" s="25">
        <f t="shared" si="4"/>
        <v>0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4"/>
    </row>
    <row r="315" spans="1:33" x14ac:dyDescent="0.25">
      <c r="A315" s="22"/>
      <c r="B315" s="1" t="str">
        <f>IF(ISBLANK(A315),"",VLOOKUP(A315,'разн. списки'!$N$3:$O$274,2,FALSE))</f>
        <v/>
      </c>
      <c r="C315" s="23"/>
      <c r="D315" s="23"/>
      <c r="E315" s="25">
        <f t="shared" si="4"/>
        <v>0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4"/>
    </row>
    <row r="316" spans="1:33" x14ac:dyDescent="0.25">
      <c r="A316" s="22"/>
      <c r="B316" s="1" t="str">
        <f>IF(ISBLANK(A316),"",VLOOKUP(A316,'разн. списки'!$N$3:$O$274,2,FALSE))</f>
        <v/>
      </c>
      <c r="C316" s="23"/>
      <c r="D316" s="23"/>
      <c r="E316" s="25">
        <f t="shared" si="4"/>
        <v>0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4"/>
    </row>
    <row r="317" spans="1:33" x14ac:dyDescent="0.25">
      <c r="A317" s="22"/>
      <c r="B317" s="1" t="str">
        <f>IF(ISBLANK(A317),"",VLOOKUP(A317,'разн. списки'!$N$3:$O$274,2,FALSE))</f>
        <v/>
      </c>
      <c r="C317" s="23"/>
      <c r="D317" s="23"/>
      <c r="E317" s="25">
        <f t="shared" si="4"/>
        <v>0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4"/>
    </row>
    <row r="318" spans="1:33" x14ac:dyDescent="0.25">
      <c r="A318" s="22"/>
      <c r="B318" s="1" t="str">
        <f>IF(ISBLANK(A318),"",VLOOKUP(A318,'разн. списки'!$N$3:$O$274,2,FALSE))</f>
        <v/>
      </c>
      <c r="C318" s="23"/>
      <c r="D318" s="23"/>
      <c r="E318" s="25">
        <f t="shared" si="4"/>
        <v>0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4"/>
    </row>
    <row r="319" spans="1:33" x14ac:dyDescent="0.25">
      <c r="A319" s="22"/>
      <c r="B319" s="1" t="str">
        <f>IF(ISBLANK(A319),"",VLOOKUP(A319,'разн. списки'!$N$3:$O$274,2,FALSE))</f>
        <v/>
      </c>
      <c r="C319" s="23"/>
      <c r="D319" s="23"/>
      <c r="E319" s="25">
        <f t="shared" si="4"/>
        <v>0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4"/>
    </row>
    <row r="320" spans="1:33" x14ac:dyDescent="0.25">
      <c r="A320" s="22"/>
      <c r="B320" s="1" t="str">
        <f>IF(ISBLANK(A320),"",VLOOKUP(A320,'разн. списки'!$N$3:$O$274,2,FALSE))</f>
        <v/>
      </c>
      <c r="C320" s="23"/>
      <c r="D320" s="23"/>
      <c r="E320" s="25">
        <f t="shared" si="4"/>
        <v>0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4"/>
    </row>
    <row r="321" spans="1:33" x14ac:dyDescent="0.25">
      <c r="A321" s="22"/>
      <c r="B321" s="1" t="str">
        <f>IF(ISBLANK(A321),"",VLOOKUP(A321,'разн. списки'!$N$3:$O$274,2,FALSE))</f>
        <v/>
      </c>
      <c r="C321" s="23"/>
      <c r="D321" s="23"/>
      <c r="E321" s="25">
        <f t="shared" si="4"/>
        <v>0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4"/>
    </row>
    <row r="322" spans="1:33" x14ac:dyDescent="0.25">
      <c r="A322" s="22"/>
      <c r="B322" s="1" t="str">
        <f>IF(ISBLANK(A322),"",VLOOKUP(A322,'разн. списки'!$N$3:$O$274,2,FALSE))</f>
        <v/>
      </c>
      <c r="C322" s="23"/>
      <c r="D322" s="23"/>
      <c r="E322" s="25">
        <f t="shared" si="4"/>
        <v>0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4"/>
    </row>
    <row r="323" spans="1:33" x14ac:dyDescent="0.25">
      <c r="A323" s="22"/>
      <c r="B323" s="1" t="str">
        <f>IF(ISBLANK(A323),"",VLOOKUP(A323,'разн. списки'!$N$3:$O$274,2,FALSE))</f>
        <v/>
      </c>
      <c r="C323" s="23"/>
      <c r="D323" s="23"/>
      <c r="E323" s="25">
        <f t="shared" si="4"/>
        <v>0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4"/>
    </row>
    <row r="324" spans="1:33" x14ac:dyDescent="0.25">
      <c r="A324" s="22"/>
      <c r="B324" s="1" t="str">
        <f>IF(ISBLANK(A324),"",VLOOKUP(A324,'разн. списки'!$N$3:$O$274,2,FALSE))</f>
        <v/>
      </c>
      <c r="C324" s="23"/>
      <c r="D324" s="23"/>
      <c r="E324" s="25">
        <f t="shared" si="4"/>
        <v>0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4"/>
    </row>
    <row r="325" spans="1:33" x14ac:dyDescent="0.25">
      <c r="A325" s="22"/>
      <c r="B325" s="1" t="str">
        <f>IF(ISBLANK(A325),"",VLOOKUP(A325,'разн. списки'!$N$3:$O$274,2,FALSE))</f>
        <v/>
      </c>
      <c r="C325" s="23"/>
      <c r="D325" s="23"/>
      <c r="E325" s="25">
        <f t="shared" si="4"/>
        <v>0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4"/>
    </row>
    <row r="326" spans="1:33" x14ac:dyDescent="0.25">
      <c r="A326" s="22"/>
      <c r="B326" s="1" t="str">
        <f>IF(ISBLANK(A326),"",VLOOKUP(A326,'разн. списки'!$N$3:$O$274,2,FALSE))</f>
        <v/>
      </c>
      <c r="C326" s="23"/>
      <c r="D326" s="23"/>
      <c r="E326" s="25">
        <f t="shared" si="4"/>
        <v>0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4"/>
    </row>
    <row r="327" spans="1:33" x14ac:dyDescent="0.25">
      <c r="A327" s="22"/>
      <c r="B327" s="1" t="str">
        <f>IF(ISBLANK(A327),"",VLOOKUP(A327,'разн. списки'!$N$3:$O$274,2,FALSE))</f>
        <v/>
      </c>
      <c r="C327" s="23"/>
      <c r="D327" s="23"/>
      <c r="E327" s="25">
        <f t="shared" si="4"/>
        <v>0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4"/>
    </row>
    <row r="328" spans="1:33" x14ac:dyDescent="0.25">
      <c r="A328" s="22"/>
      <c r="B328" s="1" t="str">
        <f>IF(ISBLANK(A328),"",VLOOKUP(A328,'разн. списки'!$N$3:$O$274,2,FALSE))</f>
        <v/>
      </c>
      <c r="C328" s="23"/>
      <c r="D328" s="23"/>
      <c r="E328" s="25">
        <f t="shared" ref="E328:E391" si="5">SUM(F328:J328)</f>
        <v>0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4"/>
    </row>
    <row r="329" spans="1:33" x14ac:dyDescent="0.25">
      <c r="A329" s="22"/>
      <c r="B329" s="1" t="str">
        <f>IF(ISBLANK(A329),"",VLOOKUP(A329,'разн. списки'!$N$3:$O$274,2,FALSE))</f>
        <v/>
      </c>
      <c r="C329" s="23"/>
      <c r="D329" s="23"/>
      <c r="E329" s="25">
        <f t="shared" si="5"/>
        <v>0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4"/>
    </row>
    <row r="330" spans="1:33" x14ac:dyDescent="0.25">
      <c r="A330" s="22"/>
      <c r="B330" s="1" t="str">
        <f>IF(ISBLANK(A330),"",VLOOKUP(A330,'разн. списки'!$N$3:$O$274,2,FALSE))</f>
        <v/>
      </c>
      <c r="C330" s="23"/>
      <c r="D330" s="23"/>
      <c r="E330" s="25">
        <f t="shared" si="5"/>
        <v>0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4"/>
    </row>
    <row r="331" spans="1:33" x14ac:dyDescent="0.25">
      <c r="A331" s="22"/>
      <c r="B331" s="1" t="str">
        <f>IF(ISBLANK(A331),"",VLOOKUP(A331,'разн. списки'!$N$3:$O$274,2,FALSE))</f>
        <v/>
      </c>
      <c r="C331" s="23"/>
      <c r="D331" s="23"/>
      <c r="E331" s="25">
        <f t="shared" si="5"/>
        <v>0</v>
      </c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4"/>
    </row>
    <row r="332" spans="1:33" x14ac:dyDescent="0.25">
      <c r="A332" s="22"/>
      <c r="B332" s="1" t="str">
        <f>IF(ISBLANK(A332),"",VLOOKUP(A332,'разн. списки'!$N$3:$O$274,2,FALSE))</f>
        <v/>
      </c>
      <c r="C332" s="23"/>
      <c r="D332" s="23"/>
      <c r="E332" s="25">
        <f t="shared" si="5"/>
        <v>0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4"/>
    </row>
    <row r="333" spans="1:33" x14ac:dyDescent="0.25">
      <c r="A333" s="22"/>
      <c r="B333" s="1" t="str">
        <f>IF(ISBLANK(A333),"",VLOOKUP(A333,'разн. списки'!$N$3:$O$274,2,FALSE))</f>
        <v/>
      </c>
      <c r="C333" s="23"/>
      <c r="D333" s="23"/>
      <c r="E333" s="25">
        <f t="shared" si="5"/>
        <v>0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4"/>
    </row>
    <row r="334" spans="1:33" x14ac:dyDescent="0.25">
      <c r="A334" s="22"/>
      <c r="B334" s="1" t="str">
        <f>IF(ISBLANK(A334),"",VLOOKUP(A334,'разн. списки'!$N$3:$O$274,2,FALSE))</f>
        <v/>
      </c>
      <c r="C334" s="23"/>
      <c r="D334" s="23"/>
      <c r="E334" s="25">
        <f t="shared" si="5"/>
        <v>0</v>
      </c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4"/>
    </row>
    <row r="335" spans="1:33" x14ac:dyDescent="0.25">
      <c r="A335" s="22"/>
      <c r="B335" s="1" t="str">
        <f>IF(ISBLANK(A335),"",VLOOKUP(A335,'разн. списки'!$N$3:$O$274,2,FALSE))</f>
        <v/>
      </c>
      <c r="C335" s="23"/>
      <c r="D335" s="23"/>
      <c r="E335" s="25">
        <f t="shared" si="5"/>
        <v>0</v>
      </c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4"/>
    </row>
    <row r="336" spans="1:33" x14ac:dyDescent="0.25">
      <c r="A336" s="22"/>
      <c r="B336" s="1" t="str">
        <f>IF(ISBLANK(A336),"",VLOOKUP(A336,'разн. списки'!$N$3:$O$274,2,FALSE))</f>
        <v/>
      </c>
      <c r="C336" s="23"/>
      <c r="D336" s="23"/>
      <c r="E336" s="25">
        <f t="shared" si="5"/>
        <v>0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4"/>
    </row>
    <row r="337" spans="1:33" x14ac:dyDescent="0.25">
      <c r="A337" s="22"/>
      <c r="B337" s="1" t="str">
        <f>IF(ISBLANK(A337),"",VLOOKUP(A337,'разн. списки'!$N$3:$O$274,2,FALSE))</f>
        <v/>
      </c>
      <c r="C337" s="23"/>
      <c r="D337" s="23"/>
      <c r="E337" s="25">
        <f t="shared" si="5"/>
        <v>0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4"/>
    </row>
    <row r="338" spans="1:33" x14ac:dyDescent="0.25">
      <c r="A338" s="22"/>
      <c r="B338" s="1" t="str">
        <f>IF(ISBLANK(A338),"",VLOOKUP(A338,'разн. списки'!$N$3:$O$274,2,FALSE))</f>
        <v/>
      </c>
      <c r="C338" s="23"/>
      <c r="D338" s="23"/>
      <c r="E338" s="25">
        <f t="shared" si="5"/>
        <v>0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4"/>
    </row>
    <row r="339" spans="1:33" x14ac:dyDescent="0.25">
      <c r="A339" s="22"/>
      <c r="B339" s="1" t="str">
        <f>IF(ISBLANK(A339),"",VLOOKUP(A339,'разн. списки'!$N$3:$O$274,2,FALSE))</f>
        <v/>
      </c>
      <c r="C339" s="23"/>
      <c r="D339" s="23"/>
      <c r="E339" s="25">
        <f t="shared" si="5"/>
        <v>0</v>
      </c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4"/>
    </row>
    <row r="340" spans="1:33" x14ac:dyDescent="0.25">
      <c r="A340" s="22"/>
      <c r="B340" s="1" t="str">
        <f>IF(ISBLANK(A340),"",VLOOKUP(A340,'разн. списки'!$N$3:$O$274,2,FALSE))</f>
        <v/>
      </c>
      <c r="C340" s="23"/>
      <c r="D340" s="23"/>
      <c r="E340" s="25">
        <f t="shared" si="5"/>
        <v>0</v>
      </c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4"/>
    </row>
    <row r="341" spans="1:33" x14ac:dyDescent="0.25">
      <c r="A341" s="22"/>
      <c r="B341" s="1" t="str">
        <f>IF(ISBLANK(A341),"",VLOOKUP(A341,'разн. списки'!$N$3:$O$274,2,FALSE))</f>
        <v/>
      </c>
      <c r="C341" s="23"/>
      <c r="D341" s="23"/>
      <c r="E341" s="25">
        <f t="shared" si="5"/>
        <v>0</v>
      </c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4"/>
    </row>
    <row r="342" spans="1:33" x14ac:dyDescent="0.25">
      <c r="A342" s="22"/>
      <c r="B342" s="1" t="str">
        <f>IF(ISBLANK(A342),"",VLOOKUP(A342,'разн. списки'!$N$3:$O$274,2,FALSE))</f>
        <v/>
      </c>
      <c r="C342" s="23"/>
      <c r="D342" s="23"/>
      <c r="E342" s="25">
        <f t="shared" si="5"/>
        <v>0</v>
      </c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4"/>
    </row>
    <row r="343" spans="1:33" x14ac:dyDescent="0.25">
      <c r="A343" s="22"/>
      <c r="B343" s="1" t="str">
        <f>IF(ISBLANK(A343),"",VLOOKUP(A343,'разн. списки'!$N$3:$O$274,2,FALSE))</f>
        <v/>
      </c>
      <c r="C343" s="23"/>
      <c r="D343" s="23"/>
      <c r="E343" s="25">
        <f t="shared" si="5"/>
        <v>0</v>
      </c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4"/>
    </row>
    <row r="344" spans="1:33" x14ac:dyDescent="0.25">
      <c r="A344" s="22"/>
      <c r="B344" s="1" t="str">
        <f>IF(ISBLANK(A344),"",VLOOKUP(A344,'разн. списки'!$N$3:$O$274,2,FALSE))</f>
        <v/>
      </c>
      <c r="C344" s="23"/>
      <c r="D344" s="23"/>
      <c r="E344" s="25">
        <f t="shared" si="5"/>
        <v>0</v>
      </c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4"/>
    </row>
    <row r="345" spans="1:33" x14ac:dyDescent="0.25">
      <c r="A345" s="22"/>
      <c r="B345" s="1" t="str">
        <f>IF(ISBLANK(A345),"",VLOOKUP(A345,'разн. списки'!$N$3:$O$274,2,FALSE))</f>
        <v/>
      </c>
      <c r="C345" s="23"/>
      <c r="D345" s="23"/>
      <c r="E345" s="25">
        <f t="shared" si="5"/>
        <v>0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4"/>
    </row>
    <row r="346" spans="1:33" x14ac:dyDescent="0.25">
      <c r="A346" s="22"/>
      <c r="B346" s="1" t="str">
        <f>IF(ISBLANK(A346),"",VLOOKUP(A346,'разн. списки'!$N$3:$O$274,2,FALSE))</f>
        <v/>
      </c>
      <c r="C346" s="23"/>
      <c r="D346" s="23"/>
      <c r="E346" s="25">
        <f t="shared" si="5"/>
        <v>0</v>
      </c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4"/>
    </row>
    <row r="347" spans="1:33" x14ac:dyDescent="0.25">
      <c r="A347" s="22"/>
      <c r="B347" s="1" t="str">
        <f>IF(ISBLANK(A347),"",VLOOKUP(A347,'разн. списки'!$N$3:$O$274,2,FALSE))</f>
        <v/>
      </c>
      <c r="C347" s="23"/>
      <c r="D347" s="23"/>
      <c r="E347" s="25">
        <f t="shared" si="5"/>
        <v>0</v>
      </c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4"/>
    </row>
    <row r="348" spans="1:33" x14ac:dyDescent="0.25">
      <c r="A348" s="22"/>
      <c r="B348" s="1" t="str">
        <f>IF(ISBLANK(A348),"",VLOOKUP(A348,'разн. списки'!$N$3:$O$274,2,FALSE))</f>
        <v/>
      </c>
      <c r="C348" s="23"/>
      <c r="D348" s="23"/>
      <c r="E348" s="25">
        <f t="shared" si="5"/>
        <v>0</v>
      </c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4"/>
    </row>
    <row r="349" spans="1:33" x14ac:dyDescent="0.25">
      <c r="A349" s="22"/>
      <c r="B349" s="1" t="str">
        <f>IF(ISBLANK(A349),"",VLOOKUP(A349,'разн. списки'!$N$3:$O$274,2,FALSE))</f>
        <v/>
      </c>
      <c r="C349" s="23"/>
      <c r="D349" s="23"/>
      <c r="E349" s="25">
        <f t="shared" si="5"/>
        <v>0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4"/>
    </row>
    <row r="350" spans="1:33" x14ac:dyDescent="0.25">
      <c r="A350" s="22"/>
      <c r="B350" s="1" t="str">
        <f>IF(ISBLANK(A350),"",VLOOKUP(A350,'разн. списки'!$N$3:$O$274,2,FALSE))</f>
        <v/>
      </c>
      <c r="C350" s="23"/>
      <c r="D350" s="23"/>
      <c r="E350" s="25">
        <f t="shared" si="5"/>
        <v>0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4"/>
    </row>
    <row r="351" spans="1:33" x14ac:dyDescent="0.25">
      <c r="A351" s="22"/>
      <c r="B351" s="1" t="str">
        <f>IF(ISBLANK(A351),"",VLOOKUP(A351,'разн. списки'!$N$3:$O$274,2,FALSE))</f>
        <v/>
      </c>
      <c r="C351" s="23"/>
      <c r="D351" s="23"/>
      <c r="E351" s="25">
        <f t="shared" si="5"/>
        <v>0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4"/>
    </row>
    <row r="352" spans="1:33" x14ac:dyDescent="0.25">
      <c r="A352" s="22"/>
      <c r="B352" s="1" t="str">
        <f>IF(ISBLANK(A352),"",VLOOKUP(A352,'разн. списки'!$N$3:$O$274,2,FALSE))</f>
        <v/>
      </c>
      <c r="C352" s="23"/>
      <c r="D352" s="23"/>
      <c r="E352" s="25">
        <f t="shared" si="5"/>
        <v>0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4"/>
    </row>
    <row r="353" spans="1:33" x14ac:dyDescent="0.25">
      <c r="A353" s="22"/>
      <c r="B353" s="1" t="str">
        <f>IF(ISBLANK(A353),"",VLOOKUP(A353,'разн. списки'!$N$3:$O$274,2,FALSE))</f>
        <v/>
      </c>
      <c r="C353" s="23"/>
      <c r="D353" s="23"/>
      <c r="E353" s="25">
        <f t="shared" si="5"/>
        <v>0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4"/>
    </row>
    <row r="354" spans="1:33" x14ac:dyDescent="0.25">
      <c r="A354" s="22"/>
      <c r="B354" s="1" t="str">
        <f>IF(ISBLANK(A354),"",VLOOKUP(A354,'разн. списки'!$N$3:$O$274,2,FALSE))</f>
        <v/>
      </c>
      <c r="C354" s="23"/>
      <c r="D354" s="23"/>
      <c r="E354" s="25">
        <f t="shared" si="5"/>
        <v>0</v>
      </c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4"/>
    </row>
    <row r="355" spans="1:33" x14ac:dyDescent="0.25">
      <c r="A355" s="22"/>
      <c r="B355" s="1" t="str">
        <f>IF(ISBLANK(A355),"",VLOOKUP(A355,'разн. списки'!$N$3:$O$274,2,FALSE))</f>
        <v/>
      </c>
      <c r="C355" s="23"/>
      <c r="D355" s="23"/>
      <c r="E355" s="25">
        <f t="shared" si="5"/>
        <v>0</v>
      </c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4"/>
    </row>
    <row r="356" spans="1:33" x14ac:dyDescent="0.25">
      <c r="A356" s="22"/>
      <c r="B356" s="1" t="str">
        <f>IF(ISBLANK(A356),"",VLOOKUP(A356,'разн. списки'!$N$3:$O$274,2,FALSE))</f>
        <v/>
      </c>
      <c r="C356" s="23"/>
      <c r="D356" s="23"/>
      <c r="E356" s="25">
        <f t="shared" si="5"/>
        <v>0</v>
      </c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4"/>
    </row>
    <row r="357" spans="1:33" x14ac:dyDescent="0.25">
      <c r="A357" s="22"/>
      <c r="B357" s="1" t="str">
        <f>IF(ISBLANK(A357),"",VLOOKUP(A357,'разн. списки'!$N$3:$O$274,2,FALSE))</f>
        <v/>
      </c>
      <c r="C357" s="23"/>
      <c r="D357" s="23"/>
      <c r="E357" s="25">
        <f t="shared" si="5"/>
        <v>0</v>
      </c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4"/>
    </row>
    <row r="358" spans="1:33" x14ac:dyDescent="0.25">
      <c r="A358" s="22"/>
      <c r="B358" s="1" t="str">
        <f>IF(ISBLANK(A358),"",VLOOKUP(A358,'разн. списки'!$N$3:$O$274,2,FALSE))</f>
        <v/>
      </c>
      <c r="C358" s="23"/>
      <c r="D358" s="23"/>
      <c r="E358" s="25">
        <f t="shared" si="5"/>
        <v>0</v>
      </c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4"/>
    </row>
    <row r="359" spans="1:33" x14ac:dyDescent="0.25">
      <c r="A359" s="22"/>
      <c r="B359" s="1" t="str">
        <f>IF(ISBLANK(A359),"",VLOOKUP(A359,'разн. списки'!$N$3:$O$274,2,FALSE))</f>
        <v/>
      </c>
      <c r="C359" s="23"/>
      <c r="D359" s="23"/>
      <c r="E359" s="25">
        <f t="shared" si="5"/>
        <v>0</v>
      </c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4"/>
    </row>
    <row r="360" spans="1:33" x14ac:dyDescent="0.25">
      <c r="A360" s="22"/>
      <c r="B360" s="1" t="str">
        <f>IF(ISBLANK(A360),"",VLOOKUP(A360,'разн. списки'!$N$3:$O$274,2,FALSE))</f>
        <v/>
      </c>
      <c r="C360" s="23"/>
      <c r="D360" s="23"/>
      <c r="E360" s="25">
        <f t="shared" si="5"/>
        <v>0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4"/>
    </row>
    <row r="361" spans="1:33" x14ac:dyDescent="0.25">
      <c r="A361" s="22"/>
      <c r="B361" s="1" t="str">
        <f>IF(ISBLANK(A361),"",VLOOKUP(A361,'разн. списки'!$N$3:$O$274,2,FALSE))</f>
        <v/>
      </c>
      <c r="C361" s="23"/>
      <c r="D361" s="23"/>
      <c r="E361" s="25">
        <f t="shared" si="5"/>
        <v>0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4"/>
    </row>
    <row r="362" spans="1:33" x14ac:dyDescent="0.25">
      <c r="A362" s="22"/>
      <c r="B362" s="1" t="str">
        <f>IF(ISBLANK(A362),"",VLOOKUP(A362,'разн. списки'!$N$3:$O$274,2,FALSE))</f>
        <v/>
      </c>
      <c r="C362" s="23"/>
      <c r="D362" s="23"/>
      <c r="E362" s="25">
        <f t="shared" si="5"/>
        <v>0</v>
      </c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4"/>
    </row>
    <row r="363" spans="1:33" x14ac:dyDescent="0.25">
      <c r="A363" s="22"/>
      <c r="B363" s="1" t="str">
        <f>IF(ISBLANK(A363),"",VLOOKUP(A363,'разн. списки'!$N$3:$O$274,2,FALSE))</f>
        <v/>
      </c>
      <c r="C363" s="23"/>
      <c r="D363" s="23"/>
      <c r="E363" s="25">
        <f t="shared" si="5"/>
        <v>0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4"/>
    </row>
    <row r="364" spans="1:33" x14ac:dyDescent="0.25">
      <c r="A364" s="22"/>
      <c r="B364" s="1" t="str">
        <f>IF(ISBLANK(A364),"",VLOOKUP(A364,'разн. списки'!$N$3:$O$274,2,FALSE))</f>
        <v/>
      </c>
      <c r="C364" s="23"/>
      <c r="D364" s="23"/>
      <c r="E364" s="25">
        <f t="shared" si="5"/>
        <v>0</v>
      </c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4"/>
    </row>
    <row r="365" spans="1:33" x14ac:dyDescent="0.25">
      <c r="A365" s="22"/>
      <c r="B365" s="1" t="str">
        <f>IF(ISBLANK(A365),"",VLOOKUP(A365,'разн. списки'!$N$3:$O$274,2,FALSE))</f>
        <v/>
      </c>
      <c r="C365" s="23"/>
      <c r="D365" s="23"/>
      <c r="E365" s="25">
        <f t="shared" si="5"/>
        <v>0</v>
      </c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4"/>
    </row>
    <row r="366" spans="1:33" x14ac:dyDescent="0.25">
      <c r="A366" s="22"/>
      <c r="B366" s="1" t="str">
        <f>IF(ISBLANK(A366),"",VLOOKUP(A366,'разн. списки'!$N$3:$O$274,2,FALSE))</f>
        <v/>
      </c>
      <c r="C366" s="23"/>
      <c r="D366" s="23"/>
      <c r="E366" s="25">
        <f t="shared" si="5"/>
        <v>0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4"/>
    </row>
    <row r="367" spans="1:33" x14ac:dyDescent="0.25">
      <c r="A367" s="22"/>
      <c r="B367" s="1" t="str">
        <f>IF(ISBLANK(A367),"",VLOOKUP(A367,'разн. списки'!$N$3:$O$274,2,FALSE))</f>
        <v/>
      </c>
      <c r="C367" s="23"/>
      <c r="D367" s="23"/>
      <c r="E367" s="25">
        <f t="shared" si="5"/>
        <v>0</v>
      </c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4"/>
    </row>
    <row r="368" spans="1:33" x14ac:dyDescent="0.25">
      <c r="A368" s="22"/>
      <c r="B368" s="1" t="str">
        <f>IF(ISBLANK(A368),"",VLOOKUP(A368,'разн. списки'!$N$3:$O$274,2,FALSE))</f>
        <v/>
      </c>
      <c r="C368" s="23"/>
      <c r="D368" s="23"/>
      <c r="E368" s="25">
        <f t="shared" si="5"/>
        <v>0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4"/>
    </row>
    <row r="369" spans="1:33" x14ac:dyDescent="0.25">
      <c r="A369" s="22"/>
      <c r="B369" s="1" t="str">
        <f>IF(ISBLANK(A369),"",VLOOKUP(A369,'разн. списки'!$N$3:$O$274,2,FALSE))</f>
        <v/>
      </c>
      <c r="C369" s="23"/>
      <c r="D369" s="23"/>
      <c r="E369" s="25">
        <f t="shared" si="5"/>
        <v>0</v>
      </c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4"/>
    </row>
    <row r="370" spans="1:33" x14ac:dyDescent="0.25">
      <c r="A370" s="22"/>
      <c r="B370" s="1" t="str">
        <f>IF(ISBLANK(A370),"",VLOOKUP(A370,'разн. списки'!$N$3:$O$274,2,FALSE))</f>
        <v/>
      </c>
      <c r="C370" s="23"/>
      <c r="D370" s="23"/>
      <c r="E370" s="25">
        <f t="shared" si="5"/>
        <v>0</v>
      </c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4"/>
    </row>
    <row r="371" spans="1:33" x14ac:dyDescent="0.25">
      <c r="A371" s="22"/>
      <c r="B371" s="1" t="str">
        <f>IF(ISBLANK(A371),"",VLOOKUP(A371,'разн. списки'!$N$3:$O$274,2,FALSE))</f>
        <v/>
      </c>
      <c r="C371" s="23"/>
      <c r="D371" s="23"/>
      <c r="E371" s="25">
        <f t="shared" si="5"/>
        <v>0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4"/>
    </row>
    <row r="372" spans="1:33" x14ac:dyDescent="0.25">
      <c r="A372" s="22"/>
      <c r="B372" s="1" t="str">
        <f>IF(ISBLANK(A372),"",VLOOKUP(A372,'разн. списки'!$N$3:$O$274,2,FALSE))</f>
        <v/>
      </c>
      <c r="C372" s="23"/>
      <c r="D372" s="23"/>
      <c r="E372" s="25">
        <f t="shared" si="5"/>
        <v>0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4"/>
    </row>
    <row r="373" spans="1:33" x14ac:dyDescent="0.25">
      <c r="A373" s="22"/>
      <c r="B373" s="1" t="str">
        <f>IF(ISBLANK(A373),"",VLOOKUP(A373,'разн. списки'!$N$3:$O$274,2,FALSE))</f>
        <v/>
      </c>
      <c r="C373" s="23"/>
      <c r="D373" s="23"/>
      <c r="E373" s="25">
        <f t="shared" si="5"/>
        <v>0</v>
      </c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4"/>
    </row>
    <row r="374" spans="1:33" x14ac:dyDescent="0.25">
      <c r="A374" s="22"/>
      <c r="B374" s="1" t="str">
        <f>IF(ISBLANK(A374),"",VLOOKUP(A374,'разн. списки'!$N$3:$O$274,2,FALSE))</f>
        <v/>
      </c>
      <c r="C374" s="23"/>
      <c r="D374" s="23"/>
      <c r="E374" s="25">
        <f t="shared" si="5"/>
        <v>0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4"/>
    </row>
    <row r="375" spans="1:33" x14ac:dyDescent="0.25">
      <c r="A375" s="22"/>
      <c r="B375" s="1" t="str">
        <f>IF(ISBLANK(A375),"",VLOOKUP(A375,'разн. списки'!$N$3:$O$274,2,FALSE))</f>
        <v/>
      </c>
      <c r="C375" s="23"/>
      <c r="D375" s="23"/>
      <c r="E375" s="25">
        <f t="shared" si="5"/>
        <v>0</v>
      </c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4"/>
    </row>
    <row r="376" spans="1:33" x14ac:dyDescent="0.25">
      <c r="A376" s="22"/>
      <c r="B376" s="1" t="str">
        <f>IF(ISBLANK(A376),"",VLOOKUP(A376,'разн. списки'!$N$3:$O$274,2,FALSE))</f>
        <v/>
      </c>
      <c r="C376" s="23"/>
      <c r="D376" s="23"/>
      <c r="E376" s="25">
        <f t="shared" si="5"/>
        <v>0</v>
      </c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4"/>
    </row>
    <row r="377" spans="1:33" x14ac:dyDescent="0.25">
      <c r="A377" s="22"/>
      <c r="B377" s="1" t="str">
        <f>IF(ISBLANK(A377),"",VLOOKUP(A377,'разн. списки'!$N$3:$O$274,2,FALSE))</f>
        <v/>
      </c>
      <c r="C377" s="23"/>
      <c r="D377" s="23"/>
      <c r="E377" s="25">
        <f t="shared" si="5"/>
        <v>0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4"/>
    </row>
    <row r="378" spans="1:33" x14ac:dyDescent="0.25">
      <c r="A378" s="22"/>
      <c r="B378" s="1" t="str">
        <f>IF(ISBLANK(A378),"",VLOOKUP(A378,'разн. списки'!$N$3:$O$274,2,FALSE))</f>
        <v/>
      </c>
      <c r="C378" s="23"/>
      <c r="D378" s="23"/>
      <c r="E378" s="25">
        <f t="shared" si="5"/>
        <v>0</v>
      </c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4"/>
    </row>
    <row r="379" spans="1:33" x14ac:dyDescent="0.25">
      <c r="A379" s="22"/>
      <c r="B379" s="1" t="str">
        <f>IF(ISBLANK(A379),"",VLOOKUP(A379,'разн. списки'!$N$3:$O$274,2,FALSE))</f>
        <v/>
      </c>
      <c r="C379" s="23"/>
      <c r="D379" s="23"/>
      <c r="E379" s="25">
        <f t="shared" si="5"/>
        <v>0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4"/>
    </row>
    <row r="380" spans="1:33" x14ac:dyDescent="0.25">
      <c r="A380" s="22"/>
      <c r="B380" s="1" t="str">
        <f>IF(ISBLANK(A380),"",VLOOKUP(A380,'разн. списки'!$N$3:$O$274,2,FALSE))</f>
        <v/>
      </c>
      <c r="C380" s="23"/>
      <c r="D380" s="23"/>
      <c r="E380" s="25">
        <f t="shared" si="5"/>
        <v>0</v>
      </c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4"/>
    </row>
    <row r="381" spans="1:33" x14ac:dyDescent="0.25">
      <c r="A381" s="22"/>
      <c r="B381" s="1" t="str">
        <f>IF(ISBLANK(A381),"",VLOOKUP(A381,'разн. списки'!$N$3:$O$274,2,FALSE))</f>
        <v/>
      </c>
      <c r="C381" s="23"/>
      <c r="D381" s="23"/>
      <c r="E381" s="25">
        <f t="shared" si="5"/>
        <v>0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4"/>
    </row>
    <row r="382" spans="1:33" x14ac:dyDescent="0.25">
      <c r="A382" s="22"/>
      <c r="B382" s="1" t="str">
        <f>IF(ISBLANK(A382),"",VLOOKUP(A382,'разн. списки'!$N$3:$O$274,2,FALSE))</f>
        <v/>
      </c>
      <c r="C382" s="23"/>
      <c r="D382" s="23"/>
      <c r="E382" s="25">
        <f t="shared" si="5"/>
        <v>0</v>
      </c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4"/>
    </row>
    <row r="383" spans="1:33" x14ac:dyDescent="0.25">
      <c r="A383" s="22"/>
      <c r="B383" s="1" t="str">
        <f>IF(ISBLANK(A383),"",VLOOKUP(A383,'разн. списки'!$N$3:$O$274,2,FALSE))</f>
        <v/>
      </c>
      <c r="C383" s="23"/>
      <c r="D383" s="23"/>
      <c r="E383" s="25">
        <f t="shared" si="5"/>
        <v>0</v>
      </c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4"/>
    </row>
    <row r="384" spans="1:33" x14ac:dyDescent="0.25">
      <c r="A384" s="22"/>
      <c r="B384" s="1" t="str">
        <f>IF(ISBLANK(A384),"",VLOOKUP(A384,'разн. списки'!$N$3:$O$274,2,FALSE))</f>
        <v/>
      </c>
      <c r="C384" s="23"/>
      <c r="D384" s="23"/>
      <c r="E384" s="25">
        <f t="shared" si="5"/>
        <v>0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4"/>
    </row>
    <row r="385" spans="1:33" x14ac:dyDescent="0.25">
      <c r="A385" s="22"/>
      <c r="B385" s="1" t="str">
        <f>IF(ISBLANK(A385),"",VLOOKUP(A385,'разн. списки'!$N$3:$O$274,2,FALSE))</f>
        <v/>
      </c>
      <c r="C385" s="23"/>
      <c r="D385" s="23"/>
      <c r="E385" s="25">
        <f t="shared" si="5"/>
        <v>0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4"/>
    </row>
    <row r="386" spans="1:33" x14ac:dyDescent="0.25">
      <c r="A386" s="22"/>
      <c r="B386" s="1" t="str">
        <f>IF(ISBLANK(A386),"",VLOOKUP(A386,'разн. списки'!$N$3:$O$274,2,FALSE))</f>
        <v/>
      </c>
      <c r="C386" s="23"/>
      <c r="D386" s="23"/>
      <c r="E386" s="25">
        <f t="shared" si="5"/>
        <v>0</v>
      </c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4"/>
    </row>
    <row r="387" spans="1:33" x14ac:dyDescent="0.25">
      <c r="A387" s="22"/>
      <c r="B387" s="1" t="str">
        <f>IF(ISBLANK(A387),"",VLOOKUP(A387,'разн. списки'!$N$3:$O$274,2,FALSE))</f>
        <v/>
      </c>
      <c r="C387" s="23"/>
      <c r="D387" s="23"/>
      <c r="E387" s="25">
        <f t="shared" si="5"/>
        <v>0</v>
      </c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4"/>
    </row>
    <row r="388" spans="1:33" x14ac:dyDescent="0.25">
      <c r="A388" s="22"/>
      <c r="B388" s="1" t="str">
        <f>IF(ISBLANK(A388),"",VLOOKUP(A388,'разн. списки'!$N$3:$O$274,2,FALSE))</f>
        <v/>
      </c>
      <c r="C388" s="23"/>
      <c r="D388" s="23"/>
      <c r="E388" s="25">
        <f t="shared" si="5"/>
        <v>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4"/>
    </row>
    <row r="389" spans="1:33" x14ac:dyDescent="0.25">
      <c r="A389" s="22"/>
      <c r="B389" s="1" t="str">
        <f>IF(ISBLANK(A389),"",VLOOKUP(A389,'разн. списки'!$N$3:$O$274,2,FALSE))</f>
        <v/>
      </c>
      <c r="C389" s="23"/>
      <c r="D389" s="23"/>
      <c r="E389" s="25">
        <f t="shared" si="5"/>
        <v>0</v>
      </c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4"/>
    </row>
    <row r="390" spans="1:33" x14ac:dyDescent="0.25">
      <c r="A390" s="22"/>
      <c r="B390" s="1" t="str">
        <f>IF(ISBLANK(A390),"",VLOOKUP(A390,'разн. списки'!$N$3:$O$274,2,FALSE))</f>
        <v/>
      </c>
      <c r="C390" s="23"/>
      <c r="D390" s="23"/>
      <c r="E390" s="25">
        <f t="shared" si="5"/>
        <v>0</v>
      </c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4"/>
    </row>
    <row r="391" spans="1:33" x14ac:dyDescent="0.25">
      <c r="A391" s="22"/>
      <c r="B391" s="1" t="str">
        <f>IF(ISBLANK(A391),"",VLOOKUP(A391,'разн. списки'!$N$3:$O$274,2,FALSE))</f>
        <v/>
      </c>
      <c r="C391" s="23"/>
      <c r="D391" s="23"/>
      <c r="E391" s="25">
        <f t="shared" si="5"/>
        <v>0</v>
      </c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4"/>
    </row>
    <row r="392" spans="1:33" x14ac:dyDescent="0.25">
      <c r="A392" s="22"/>
      <c r="B392" s="1" t="str">
        <f>IF(ISBLANK(A392),"",VLOOKUP(A392,'разн. списки'!$N$3:$O$274,2,FALSE))</f>
        <v/>
      </c>
      <c r="C392" s="23"/>
      <c r="D392" s="23"/>
      <c r="E392" s="25">
        <f t="shared" ref="E392:E455" si="6">SUM(F392:J392)</f>
        <v>0</v>
      </c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4"/>
    </row>
    <row r="393" spans="1:33" x14ac:dyDescent="0.25">
      <c r="A393" s="22"/>
      <c r="B393" s="1" t="str">
        <f>IF(ISBLANK(A393),"",VLOOKUP(A393,'разн. списки'!$N$3:$O$274,2,FALSE))</f>
        <v/>
      </c>
      <c r="C393" s="23"/>
      <c r="D393" s="23"/>
      <c r="E393" s="25">
        <f t="shared" si="6"/>
        <v>0</v>
      </c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4"/>
    </row>
    <row r="394" spans="1:33" x14ac:dyDescent="0.25">
      <c r="A394" s="22"/>
      <c r="B394" s="1" t="str">
        <f>IF(ISBLANK(A394),"",VLOOKUP(A394,'разн. списки'!$N$3:$O$274,2,FALSE))</f>
        <v/>
      </c>
      <c r="C394" s="23"/>
      <c r="D394" s="23"/>
      <c r="E394" s="25">
        <f t="shared" si="6"/>
        <v>0</v>
      </c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4"/>
    </row>
    <row r="395" spans="1:33" x14ac:dyDescent="0.25">
      <c r="A395" s="22"/>
      <c r="B395" s="1" t="str">
        <f>IF(ISBLANK(A395),"",VLOOKUP(A395,'разн. списки'!$N$3:$O$274,2,FALSE))</f>
        <v/>
      </c>
      <c r="C395" s="23"/>
      <c r="D395" s="23"/>
      <c r="E395" s="25">
        <f t="shared" si="6"/>
        <v>0</v>
      </c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4"/>
    </row>
    <row r="396" spans="1:33" x14ac:dyDescent="0.25">
      <c r="A396" s="22"/>
      <c r="B396" s="1" t="str">
        <f>IF(ISBLANK(A396),"",VLOOKUP(A396,'разн. списки'!$N$3:$O$274,2,FALSE))</f>
        <v/>
      </c>
      <c r="C396" s="23"/>
      <c r="D396" s="23"/>
      <c r="E396" s="25">
        <f t="shared" si="6"/>
        <v>0</v>
      </c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4"/>
    </row>
    <row r="397" spans="1:33" x14ac:dyDescent="0.25">
      <c r="A397" s="22"/>
      <c r="B397" s="1" t="str">
        <f>IF(ISBLANK(A397),"",VLOOKUP(A397,'разн. списки'!$N$3:$O$274,2,FALSE))</f>
        <v/>
      </c>
      <c r="C397" s="23"/>
      <c r="D397" s="23"/>
      <c r="E397" s="25">
        <f t="shared" si="6"/>
        <v>0</v>
      </c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4"/>
    </row>
    <row r="398" spans="1:33" x14ac:dyDescent="0.25">
      <c r="A398" s="22"/>
      <c r="B398" s="1" t="str">
        <f>IF(ISBLANK(A398),"",VLOOKUP(A398,'разн. списки'!$N$3:$O$274,2,FALSE))</f>
        <v/>
      </c>
      <c r="C398" s="23"/>
      <c r="D398" s="23"/>
      <c r="E398" s="25">
        <f t="shared" si="6"/>
        <v>0</v>
      </c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4"/>
    </row>
    <row r="399" spans="1:33" x14ac:dyDescent="0.25">
      <c r="A399" s="22"/>
      <c r="B399" s="1" t="str">
        <f>IF(ISBLANK(A399),"",VLOOKUP(A399,'разн. списки'!$N$3:$O$274,2,FALSE))</f>
        <v/>
      </c>
      <c r="C399" s="23"/>
      <c r="D399" s="23"/>
      <c r="E399" s="25">
        <f t="shared" si="6"/>
        <v>0</v>
      </c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4"/>
    </row>
    <row r="400" spans="1:33" x14ac:dyDescent="0.25">
      <c r="A400" s="22"/>
      <c r="B400" s="1" t="str">
        <f>IF(ISBLANK(A400),"",VLOOKUP(A400,'разн. списки'!$N$3:$O$274,2,FALSE))</f>
        <v/>
      </c>
      <c r="C400" s="23"/>
      <c r="D400" s="23"/>
      <c r="E400" s="25">
        <f t="shared" si="6"/>
        <v>0</v>
      </c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4"/>
    </row>
    <row r="401" spans="1:33" x14ac:dyDescent="0.25">
      <c r="A401" s="22"/>
      <c r="B401" s="1" t="str">
        <f>IF(ISBLANK(A401),"",VLOOKUP(A401,'разн. списки'!$N$3:$O$274,2,FALSE))</f>
        <v/>
      </c>
      <c r="C401" s="23"/>
      <c r="D401" s="23"/>
      <c r="E401" s="25">
        <f t="shared" si="6"/>
        <v>0</v>
      </c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4"/>
    </row>
    <row r="402" spans="1:33" x14ac:dyDescent="0.25">
      <c r="A402" s="22"/>
      <c r="B402" s="1" t="str">
        <f>IF(ISBLANK(A402),"",VLOOKUP(A402,'разн. списки'!$N$3:$O$274,2,FALSE))</f>
        <v/>
      </c>
      <c r="C402" s="23"/>
      <c r="D402" s="23"/>
      <c r="E402" s="25">
        <f t="shared" si="6"/>
        <v>0</v>
      </c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4"/>
    </row>
    <row r="403" spans="1:33" x14ac:dyDescent="0.25">
      <c r="A403" s="22"/>
      <c r="B403" s="1" t="str">
        <f>IF(ISBLANK(A403),"",VLOOKUP(A403,'разн. списки'!$N$3:$O$274,2,FALSE))</f>
        <v/>
      </c>
      <c r="C403" s="23"/>
      <c r="D403" s="23"/>
      <c r="E403" s="25">
        <f t="shared" si="6"/>
        <v>0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4"/>
    </row>
    <row r="404" spans="1:33" x14ac:dyDescent="0.25">
      <c r="A404" s="22"/>
      <c r="B404" s="1" t="str">
        <f>IF(ISBLANK(A404),"",VLOOKUP(A404,'разн. списки'!$N$3:$O$274,2,FALSE))</f>
        <v/>
      </c>
      <c r="C404" s="23"/>
      <c r="D404" s="23"/>
      <c r="E404" s="25">
        <f t="shared" si="6"/>
        <v>0</v>
      </c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4"/>
    </row>
    <row r="405" spans="1:33" x14ac:dyDescent="0.25">
      <c r="A405" s="22"/>
      <c r="B405" s="1" t="str">
        <f>IF(ISBLANK(A405),"",VLOOKUP(A405,'разн. списки'!$N$3:$O$274,2,FALSE))</f>
        <v/>
      </c>
      <c r="C405" s="23"/>
      <c r="D405" s="23"/>
      <c r="E405" s="25">
        <f t="shared" si="6"/>
        <v>0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4"/>
    </row>
    <row r="406" spans="1:33" x14ac:dyDescent="0.25">
      <c r="A406" s="22"/>
      <c r="B406" s="1" t="str">
        <f>IF(ISBLANK(A406),"",VLOOKUP(A406,'разн. списки'!$N$3:$O$274,2,FALSE))</f>
        <v/>
      </c>
      <c r="C406" s="23"/>
      <c r="D406" s="23"/>
      <c r="E406" s="25">
        <f t="shared" si="6"/>
        <v>0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4"/>
    </row>
    <row r="407" spans="1:33" x14ac:dyDescent="0.25">
      <c r="A407" s="22"/>
      <c r="B407" s="1" t="str">
        <f>IF(ISBLANK(A407),"",VLOOKUP(A407,'разн. списки'!$N$3:$O$274,2,FALSE))</f>
        <v/>
      </c>
      <c r="C407" s="23"/>
      <c r="D407" s="23"/>
      <c r="E407" s="25">
        <f t="shared" si="6"/>
        <v>0</v>
      </c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4"/>
    </row>
    <row r="408" spans="1:33" x14ac:dyDescent="0.25">
      <c r="A408" s="22"/>
      <c r="B408" s="1" t="str">
        <f>IF(ISBLANK(A408),"",VLOOKUP(A408,'разн. списки'!$N$3:$O$274,2,FALSE))</f>
        <v/>
      </c>
      <c r="C408" s="23"/>
      <c r="D408" s="23"/>
      <c r="E408" s="25">
        <f t="shared" si="6"/>
        <v>0</v>
      </c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4"/>
    </row>
    <row r="409" spans="1:33" x14ac:dyDescent="0.25">
      <c r="A409" s="22"/>
      <c r="B409" s="1" t="str">
        <f>IF(ISBLANK(A409),"",VLOOKUP(A409,'разн. списки'!$N$3:$O$274,2,FALSE))</f>
        <v/>
      </c>
      <c r="C409" s="23"/>
      <c r="D409" s="23"/>
      <c r="E409" s="25">
        <f t="shared" si="6"/>
        <v>0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4"/>
    </row>
    <row r="410" spans="1:33" x14ac:dyDescent="0.25">
      <c r="A410" s="22"/>
      <c r="B410" s="1" t="str">
        <f>IF(ISBLANK(A410),"",VLOOKUP(A410,'разн. списки'!$N$3:$O$274,2,FALSE))</f>
        <v/>
      </c>
      <c r="C410" s="23"/>
      <c r="D410" s="23"/>
      <c r="E410" s="25">
        <f t="shared" si="6"/>
        <v>0</v>
      </c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4"/>
    </row>
    <row r="411" spans="1:33" x14ac:dyDescent="0.25">
      <c r="A411" s="22"/>
      <c r="B411" s="1" t="str">
        <f>IF(ISBLANK(A411),"",VLOOKUP(A411,'разн. списки'!$N$3:$O$274,2,FALSE))</f>
        <v/>
      </c>
      <c r="C411" s="23"/>
      <c r="D411" s="23"/>
      <c r="E411" s="25">
        <f t="shared" si="6"/>
        <v>0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4"/>
    </row>
    <row r="412" spans="1:33" x14ac:dyDescent="0.25">
      <c r="A412" s="22"/>
      <c r="B412" s="1" t="str">
        <f>IF(ISBLANK(A412),"",VLOOKUP(A412,'разн. списки'!$N$3:$O$274,2,FALSE))</f>
        <v/>
      </c>
      <c r="C412" s="23"/>
      <c r="D412" s="23"/>
      <c r="E412" s="25">
        <f t="shared" si="6"/>
        <v>0</v>
      </c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4"/>
    </row>
    <row r="413" spans="1:33" x14ac:dyDescent="0.25">
      <c r="A413" s="22"/>
      <c r="B413" s="1" t="str">
        <f>IF(ISBLANK(A413),"",VLOOKUP(A413,'разн. списки'!$N$3:$O$274,2,FALSE))</f>
        <v/>
      </c>
      <c r="C413" s="23"/>
      <c r="D413" s="23"/>
      <c r="E413" s="25">
        <f t="shared" si="6"/>
        <v>0</v>
      </c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4"/>
    </row>
    <row r="414" spans="1:33" x14ac:dyDescent="0.25">
      <c r="A414" s="22"/>
      <c r="B414" s="1" t="str">
        <f>IF(ISBLANK(A414),"",VLOOKUP(A414,'разн. списки'!$N$3:$O$274,2,FALSE))</f>
        <v/>
      </c>
      <c r="C414" s="23"/>
      <c r="D414" s="23"/>
      <c r="E414" s="25">
        <f t="shared" si="6"/>
        <v>0</v>
      </c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4"/>
    </row>
    <row r="415" spans="1:33" x14ac:dyDescent="0.25">
      <c r="A415" s="22"/>
      <c r="B415" s="1" t="str">
        <f>IF(ISBLANK(A415),"",VLOOKUP(A415,'разн. списки'!$N$3:$O$274,2,FALSE))</f>
        <v/>
      </c>
      <c r="C415" s="23"/>
      <c r="D415" s="23"/>
      <c r="E415" s="25">
        <f t="shared" si="6"/>
        <v>0</v>
      </c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4"/>
    </row>
    <row r="416" spans="1:33" x14ac:dyDescent="0.25">
      <c r="A416" s="22"/>
      <c r="B416" s="1" t="str">
        <f>IF(ISBLANK(A416),"",VLOOKUP(A416,'разн. списки'!$N$3:$O$274,2,FALSE))</f>
        <v/>
      </c>
      <c r="C416" s="23"/>
      <c r="D416" s="23"/>
      <c r="E416" s="25">
        <f t="shared" si="6"/>
        <v>0</v>
      </c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4"/>
    </row>
    <row r="417" spans="1:33" x14ac:dyDescent="0.25">
      <c r="A417" s="22"/>
      <c r="B417" s="1" t="str">
        <f>IF(ISBLANK(A417),"",VLOOKUP(A417,'разн. списки'!$N$3:$O$274,2,FALSE))</f>
        <v/>
      </c>
      <c r="C417" s="23"/>
      <c r="D417" s="23"/>
      <c r="E417" s="25">
        <f t="shared" si="6"/>
        <v>0</v>
      </c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4"/>
    </row>
    <row r="418" spans="1:33" x14ac:dyDescent="0.25">
      <c r="A418" s="22"/>
      <c r="B418" s="1" t="str">
        <f>IF(ISBLANK(A418),"",VLOOKUP(A418,'разн. списки'!$N$3:$O$274,2,FALSE))</f>
        <v/>
      </c>
      <c r="C418" s="23"/>
      <c r="D418" s="23"/>
      <c r="E418" s="25">
        <f t="shared" si="6"/>
        <v>0</v>
      </c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4"/>
    </row>
    <row r="419" spans="1:33" x14ac:dyDescent="0.25">
      <c r="A419" s="22"/>
      <c r="B419" s="1" t="str">
        <f>IF(ISBLANK(A419),"",VLOOKUP(A419,'разн. списки'!$N$3:$O$274,2,FALSE))</f>
        <v/>
      </c>
      <c r="C419" s="23"/>
      <c r="D419" s="23"/>
      <c r="E419" s="25">
        <f t="shared" si="6"/>
        <v>0</v>
      </c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4"/>
    </row>
    <row r="420" spans="1:33" x14ac:dyDescent="0.25">
      <c r="A420" s="22"/>
      <c r="B420" s="1" t="str">
        <f>IF(ISBLANK(A420),"",VLOOKUP(A420,'разн. списки'!$N$3:$O$274,2,FALSE))</f>
        <v/>
      </c>
      <c r="C420" s="23"/>
      <c r="D420" s="23"/>
      <c r="E420" s="25">
        <f t="shared" si="6"/>
        <v>0</v>
      </c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4"/>
    </row>
    <row r="421" spans="1:33" x14ac:dyDescent="0.25">
      <c r="A421" s="22"/>
      <c r="B421" s="1" t="str">
        <f>IF(ISBLANK(A421),"",VLOOKUP(A421,'разн. списки'!$N$3:$O$274,2,FALSE))</f>
        <v/>
      </c>
      <c r="C421" s="23"/>
      <c r="D421" s="23"/>
      <c r="E421" s="25">
        <f t="shared" si="6"/>
        <v>0</v>
      </c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4"/>
    </row>
    <row r="422" spans="1:33" x14ac:dyDescent="0.25">
      <c r="A422" s="22"/>
      <c r="B422" s="1" t="str">
        <f>IF(ISBLANK(A422),"",VLOOKUP(A422,'разн. списки'!$N$3:$O$274,2,FALSE))</f>
        <v/>
      </c>
      <c r="C422" s="23"/>
      <c r="D422" s="23"/>
      <c r="E422" s="25">
        <f t="shared" si="6"/>
        <v>0</v>
      </c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4"/>
    </row>
    <row r="423" spans="1:33" x14ac:dyDescent="0.25">
      <c r="A423" s="22"/>
      <c r="B423" s="1" t="str">
        <f>IF(ISBLANK(A423),"",VLOOKUP(A423,'разн. списки'!$N$3:$O$274,2,FALSE))</f>
        <v/>
      </c>
      <c r="C423" s="23"/>
      <c r="D423" s="23"/>
      <c r="E423" s="25">
        <f t="shared" si="6"/>
        <v>0</v>
      </c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4"/>
    </row>
    <row r="424" spans="1:33" x14ac:dyDescent="0.25">
      <c r="A424" s="22"/>
      <c r="B424" s="1" t="str">
        <f>IF(ISBLANK(A424),"",VLOOKUP(A424,'разн. списки'!$N$3:$O$274,2,FALSE))</f>
        <v/>
      </c>
      <c r="C424" s="23"/>
      <c r="D424" s="23"/>
      <c r="E424" s="25">
        <f t="shared" si="6"/>
        <v>0</v>
      </c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4"/>
    </row>
    <row r="425" spans="1:33" x14ac:dyDescent="0.25">
      <c r="A425" s="22"/>
      <c r="B425" s="1" t="str">
        <f>IF(ISBLANK(A425),"",VLOOKUP(A425,'разн. списки'!$N$3:$O$274,2,FALSE))</f>
        <v/>
      </c>
      <c r="C425" s="23"/>
      <c r="D425" s="23"/>
      <c r="E425" s="25">
        <f t="shared" si="6"/>
        <v>0</v>
      </c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4"/>
    </row>
    <row r="426" spans="1:33" x14ac:dyDescent="0.25">
      <c r="A426" s="22"/>
      <c r="B426" s="1" t="str">
        <f>IF(ISBLANK(A426),"",VLOOKUP(A426,'разн. списки'!$N$3:$O$274,2,FALSE))</f>
        <v/>
      </c>
      <c r="C426" s="23"/>
      <c r="D426" s="23"/>
      <c r="E426" s="25">
        <f t="shared" si="6"/>
        <v>0</v>
      </c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4"/>
    </row>
    <row r="427" spans="1:33" x14ac:dyDescent="0.25">
      <c r="A427" s="22"/>
      <c r="B427" s="1" t="str">
        <f>IF(ISBLANK(A427),"",VLOOKUP(A427,'разн. списки'!$N$3:$O$274,2,FALSE))</f>
        <v/>
      </c>
      <c r="C427" s="23"/>
      <c r="D427" s="23"/>
      <c r="E427" s="25">
        <f t="shared" si="6"/>
        <v>0</v>
      </c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4"/>
    </row>
    <row r="428" spans="1:33" x14ac:dyDescent="0.25">
      <c r="A428" s="22"/>
      <c r="B428" s="1" t="str">
        <f>IF(ISBLANK(A428),"",VLOOKUP(A428,'разн. списки'!$N$3:$O$274,2,FALSE))</f>
        <v/>
      </c>
      <c r="C428" s="23"/>
      <c r="D428" s="23"/>
      <c r="E428" s="25">
        <f t="shared" si="6"/>
        <v>0</v>
      </c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4"/>
    </row>
    <row r="429" spans="1:33" x14ac:dyDescent="0.25">
      <c r="A429" s="22"/>
      <c r="B429" s="1" t="str">
        <f>IF(ISBLANK(A429),"",VLOOKUP(A429,'разн. списки'!$N$3:$O$274,2,FALSE))</f>
        <v/>
      </c>
      <c r="C429" s="23"/>
      <c r="D429" s="23"/>
      <c r="E429" s="25">
        <f t="shared" si="6"/>
        <v>0</v>
      </c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4"/>
    </row>
    <row r="430" spans="1:33" x14ac:dyDescent="0.25">
      <c r="A430" s="22"/>
      <c r="B430" s="1" t="str">
        <f>IF(ISBLANK(A430),"",VLOOKUP(A430,'разн. списки'!$N$3:$O$274,2,FALSE))</f>
        <v/>
      </c>
      <c r="C430" s="23"/>
      <c r="D430" s="23"/>
      <c r="E430" s="25">
        <f t="shared" si="6"/>
        <v>0</v>
      </c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4"/>
    </row>
    <row r="431" spans="1:33" x14ac:dyDescent="0.25">
      <c r="A431" s="22"/>
      <c r="B431" s="1" t="str">
        <f>IF(ISBLANK(A431),"",VLOOKUP(A431,'разн. списки'!$N$3:$O$274,2,FALSE))</f>
        <v/>
      </c>
      <c r="C431" s="23"/>
      <c r="D431" s="23"/>
      <c r="E431" s="25">
        <f t="shared" si="6"/>
        <v>0</v>
      </c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4"/>
    </row>
    <row r="432" spans="1:33" x14ac:dyDescent="0.25">
      <c r="A432" s="22"/>
      <c r="B432" s="1" t="str">
        <f>IF(ISBLANK(A432),"",VLOOKUP(A432,'разн. списки'!$N$3:$O$274,2,FALSE))</f>
        <v/>
      </c>
      <c r="C432" s="23"/>
      <c r="D432" s="23"/>
      <c r="E432" s="25">
        <f t="shared" si="6"/>
        <v>0</v>
      </c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4"/>
    </row>
    <row r="433" spans="1:33" x14ac:dyDescent="0.25">
      <c r="A433" s="22"/>
      <c r="B433" s="1" t="str">
        <f>IF(ISBLANK(A433),"",VLOOKUP(A433,'разн. списки'!$N$3:$O$274,2,FALSE))</f>
        <v/>
      </c>
      <c r="C433" s="23"/>
      <c r="D433" s="23"/>
      <c r="E433" s="25">
        <f t="shared" si="6"/>
        <v>0</v>
      </c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4"/>
    </row>
    <row r="434" spans="1:33" x14ac:dyDescent="0.25">
      <c r="A434" s="22"/>
      <c r="B434" s="1" t="str">
        <f>IF(ISBLANK(A434),"",VLOOKUP(A434,'разн. списки'!$N$3:$O$274,2,FALSE))</f>
        <v/>
      </c>
      <c r="C434" s="23"/>
      <c r="D434" s="23"/>
      <c r="E434" s="25">
        <f t="shared" si="6"/>
        <v>0</v>
      </c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4"/>
    </row>
    <row r="435" spans="1:33" x14ac:dyDescent="0.25">
      <c r="A435" s="22"/>
      <c r="B435" s="1" t="str">
        <f>IF(ISBLANK(A435),"",VLOOKUP(A435,'разн. списки'!$N$3:$O$274,2,FALSE))</f>
        <v/>
      </c>
      <c r="C435" s="23"/>
      <c r="D435" s="23"/>
      <c r="E435" s="25">
        <f t="shared" si="6"/>
        <v>0</v>
      </c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4"/>
    </row>
    <row r="436" spans="1:33" x14ac:dyDescent="0.25">
      <c r="A436" s="22"/>
      <c r="B436" s="1" t="str">
        <f>IF(ISBLANK(A436),"",VLOOKUP(A436,'разн. списки'!$N$3:$O$274,2,FALSE))</f>
        <v/>
      </c>
      <c r="C436" s="23"/>
      <c r="D436" s="23"/>
      <c r="E436" s="25">
        <f t="shared" si="6"/>
        <v>0</v>
      </c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4"/>
    </row>
    <row r="437" spans="1:33" x14ac:dyDescent="0.25">
      <c r="A437" s="22"/>
      <c r="B437" s="1" t="str">
        <f>IF(ISBLANK(A437),"",VLOOKUP(A437,'разн. списки'!$N$3:$O$274,2,FALSE))</f>
        <v/>
      </c>
      <c r="C437" s="23"/>
      <c r="D437" s="23"/>
      <c r="E437" s="25">
        <f t="shared" si="6"/>
        <v>0</v>
      </c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4"/>
    </row>
    <row r="438" spans="1:33" x14ac:dyDescent="0.25">
      <c r="A438" s="22"/>
      <c r="B438" s="1" t="str">
        <f>IF(ISBLANK(A438),"",VLOOKUP(A438,'разн. списки'!$N$3:$O$274,2,FALSE))</f>
        <v/>
      </c>
      <c r="C438" s="23"/>
      <c r="D438" s="23"/>
      <c r="E438" s="25">
        <f t="shared" si="6"/>
        <v>0</v>
      </c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4"/>
    </row>
    <row r="439" spans="1:33" x14ac:dyDescent="0.25">
      <c r="A439" s="22"/>
      <c r="B439" s="1" t="str">
        <f>IF(ISBLANK(A439),"",VLOOKUP(A439,'разн. списки'!$N$3:$O$274,2,FALSE))</f>
        <v/>
      </c>
      <c r="C439" s="23"/>
      <c r="D439" s="23"/>
      <c r="E439" s="25">
        <f t="shared" si="6"/>
        <v>0</v>
      </c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4"/>
    </row>
    <row r="440" spans="1:33" x14ac:dyDescent="0.25">
      <c r="A440" s="22"/>
      <c r="B440" s="1" t="str">
        <f>IF(ISBLANK(A440),"",VLOOKUP(A440,'разн. списки'!$N$3:$O$274,2,FALSE))</f>
        <v/>
      </c>
      <c r="C440" s="23"/>
      <c r="D440" s="23"/>
      <c r="E440" s="25">
        <f t="shared" si="6"/>
        <v>0</v>
      </c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4"/>
    </row>
    <row r="441" spans="1:33" x14ac:dyDescent="0.25">
      <c r="A441" s="22"/>
      <c r="B441" s="1" t="str">
        <f>IF(ISBLANK(A441),"",VLOOKUP(A441,'разн. списки'!$N$3:$O$274,2,FALSE))</f>
        <v/>
      </c>
      <c r="C441" s="23"/>
      <c r="D441" s="23"/>
      <c r="E441" s="25">
        <f t="shared" si="6"/>
        <v>0</v>
      </c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4"/>
    </row>
    <row r="442" spans="1:33" x14ac:dyDescent="0.25">
      <c r="A442" s="22"/>
      <c r="B442" s="1" t="str">
        <f>IF(ISBLANK(A442),"",VLOOKUP(A442,'разн. списки'!$N$3:$O$274,2,FALSE))</f>
        <v/>
      </c>
      <c r="C442" s="23"/>
      <c r="D442" s="23"/>
      <c r="E442" s="25">
        <f t="shared" si="6"/>
        <v>0</v>
      </c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4"/>
    </row>
    <row r="443" spans="1:33" x14ac:dyDescent="0.25">
      <c r="A443" s="22"/>
      <c r="B443" s="1" t="str">
        <f>IF(ISBLANK(A443),"",VLOOKUP(A443,'разн. списки'!$N$3:$O$274,2,FALSE))</f>
        <v/>
      </c>
      <c r="C443" s="23"/>
      <c r="D443" s="23"/>
      <c r="E443" s="25">
        <f t="shared" si="6"/>
        <v>0</v>
      </c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4"/>
    </row>
    <row r="444" spans="1:33" x14ac:dyDescent="0.25">
      <c r="A444" s="22"/>
      <c r="B444" s="1" t="str">
        <f>IF(ISBLANK(A444),"",VLOOKUP(A444,'разн. списки'!$N$3:$O$274,2,FALSE))</f>
        <v/>
      </c>
      <c r="C444" s="23"/>
      <c r="D444" s="23"/>
      <c r="E444" s="25">
        <f t="shared" si="6"/>
        <v>0</v>
      </c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4"/>
    </row>
    <row r="445" spans="1:33" x14ac:dyDescent="0.25">
      <c r="A445" s="22"/>
      <c r="B445" s="1" t="str">
        <f>IF(ISBLANK(A445),"",VLOOKUP(A445,'разн. списки'!$N$3:$O$274,2,FALSE))</f>
        <v/>
      </c>
      <c r="C445" s="23"/>
      <c r="D445" s="23"/>
      <c r="E445" s="25">
        <f t="shared" si="6"/>
        <v>0</v>
      </c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4"/>
    </row>
    <row r="446" spans="1:33" x14ac:dyDescent="0.25">
      <c r="A446" s="22"/>
      <c r="B446" s="1" t="str">
        <f>IF(ISBLANK(A446),"",VLOOKUP(A446,'разн. списки'!$N$3:$O$274,2,FALSE))</f>
        <v/>
      </c>
      <c r="C446" s="23"/>
      <c r="D446" s="23"/>
      <c r="E446" s="25">
        <f t="shared" si="6"/>
        <v>0</v>
      </c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4"/>
    </row>
    <row r="447" spans="1:33" x14ac:dyDescent="0.25">
      <c r="A447" s="22"/>
      <c r="B447" s="1" t="str">
        <f>IF(ISBLANK(A447),"",VLOOKUP(A447,'разн. списки'!$N$3:$O$274,2,FALSE))</f>
        <v/>
      </c>
      <c r="C447" s="23"/>
      <c r="D447" s="23"/>
      <c r="E447" s="25">
        <f t="shared" si="6"/>
        <v>0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4"/>
    </row>
    <row r="448" spans="1:33" x14ac:dyDescent="0.25">
      <c r="A448" s="22"/>
      <c r="B448" s="1" t="str">
        <f>IF(ISBLANK(A448),"",VLOOKUP(A448,'разн. списки'!$N$3:$O$274,2,FALSE))</f>
        <v/>
      </c>
      <c r="C448" s="23"/>
      <c r="D448" s="23"/>
      <c r="E448" s="25">
        <f t="shared" si="6"/>
        <v>0</v>
      </c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4"/>
    </row>
    <row r="449" spans="1:33" x14ac:dyDescent="0.25">
      <c r="A449" s="22"/>
      <c r="B449" s="1" t="str">
        <f>IF(ISBLANK(A449),"",VLOOKUP(A449,'разн. списки'!$N$3:$O$274,2,FALSE))</f>
        <v/>
      </c>
      <c r="C449" s="23"/>
      <c r="D449" s="23"/>
      <c r="E449" s="25">
        <f t="shared" si="6"/>
        <v>0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4"/>
    </row>
    <row r="450" spans="1:33" x14ac:dyDescent="0.25">
      <c r="A450" s="22"/>
      <c r="B450" s="1" t="str">
        <f>IF(ISBLANK(A450),"",VLOOKUP(A450,'разн. списки'!$N$3:$O$274,2,FALSE))</f>
        <v/>
      </c>
      <c r="C450" s="23"/>
      <c r="D450" s="23"/>
      <c r="E450" s="25">
        <f t="shared" si="6"/>
        <v>0</v>
      </c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4"/>
    </row>
    <row r="451" spans="1:33" x14ac:dyDescent="0.25">
      <c r="A451" s="22"/>
      <c r="B451" s="1" t="str">
        <f>IF(ISBLANK(A451),"",VLOOKUP(A451,'разн. списки'!$N$3:$O$274,2,FALSE))</f>
        <v/>
      </c>
      <c r="C451" s="23"/>
      <c r="D451" s="23"/>
      <c r="E451" s="25">
        <f t="shared" si="6"/>
        <v>0</v>
      </c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4"/>
    </row>
    <row r="452" spans="1:33" x14ac:dyDescent="0.25">
      <c r="A452" s="22"/>
      <c r="B452" s="1" t="str">
        <f>IF(ISBLANK(A452),"",VLOOKUP(A452,'разн. списки'!$N$3:$O$274,2,FALSE))</f>
        <v/>
      </c>
      <c r="C452" s="23"/>
      <c r="D452" s="23"/>
      <c r="E452" s="25">
        <f t="shared" si="6"/>
        <v>0</v>
      </c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4"/>
    </row>
    <row r="453" spans="1:33" x14ac:dyDescent="0.25">
      <c r="A453" s="22"/>
      <c r="B453" s="1" t="str">
        <f>IF(ISBLANK(A453),"",VLOOKUP(A453,'разн. списки'!$N$3:$O$274,2,FALSE))</f>
        <v/>
      </c>
      <c r="C453" s="23"/>
      <c r="D453" s="23"/>
      <c r="E453" s="25">
        <f t="shared" si="6"/>
        <v>0</v>
      </c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4"/>
    </row>
    <row r="454" spans="1:33" x14ac:dyDescent="0.25">
      <c r="A454" s="22"/>
      <c r="B454" s="1" t="str">
        <f>IF(ISBLANK(A454),"",VLOOKUP(A454,'разн. списки'!$N$3:$O$274,2,FALSE))</f>
        <v/>
      </c>
      <c r="C454" s="23"/>
      <c r="D454" s="23"/>
      <c r="E454" s="25">
        <f t="shared" si="6"/>
        <v>0</v>
      </c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4"/>
    </row>
    <row r="455" spans="1:33" x14ac:dyDescent="0.25">
      <c r="A455" s="22"/>
      <c r="B455" s="1" t="str">
        <f>IF(ISBLANK(A455),"",VLOOKUP(A455,'разн. списки'!$N$3:$O$274,2,FALSE))</f>
        <v/>
      </c>
      <c r="C455" s="23"/>
      <c r="D455" s="23"/>
      <c r="E455" s="25">
        <f t="shared" si="6"/>
        <v>0</v>
      </c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4"/>
    </row>
    <row r="456" spans="1:33" x14ac:dyDescent="0.25">
      <c r="A456" s="22"/>
      <c r="B456" s="1" t="str">
        <f>IF(ISBLANK(A456),"",VLOOKUP(A456,'разн. списки'!$N$3:$O$274,2,FALSE))</f>
        <v/>
      </c>
      <c r="C456" s="23"/>
      <c r="D456" s="23"/>
      <c r="E456" s="25">
        <f t="shared" ref="E456:E519" si="7">SUM(F456:J456)</f>
        <v>0</v>
      </c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4"/>
    </row>
    <row r="457" spans="1:33" x14ac:dyDescent="0.25">
      <c r="A457" s="22"/>
      <c r="B457" s="1" t="str">
        <f>IF(ISBLANK(A457),"",VLOOKUP(A457,'разн. списки'!$N$3:$O$274,2,FALSE))</f>
        <v/>
      </c>
      <c r="C457" s="23"/>
      <c r="D457" s="23"/>
      <c r="E457" s="25">
        <f t="shared" si="7"/>
        <v>0</v>
      </c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4"/>
    </row>
    <row r="458" spans="1:33" x14ac:dyDescent="0.25">
      <c r="A458" s="22"/>
      <c r="B458" s="1" t="str">
        <f>IF(ISBLANK(A458),"",VLOOKUP(A458,'разн. списки'!$N$3:$O$274,2,FALSE))</f>
        <v/>
      </c>
      <c r="C458" s="23"/>
      <c r="D458" s="23"/>
      <c r="E458" s="25">
        <f t="shared" si="7"/>
        <v>0</v>
      </c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4"/>
    </row>
    <row r="459" spans="1:33" x14ac:dyDescent="0.25">
      <c r="A459" s="22"/>
      <c r="B459" s="1" t="str">
        <f>IF(ISBLANK(A459),"",VLOOKUP(A459,'разн. списки'!$N$3:$O$274,2,FALSE))</f>
        <v/>
      </c>
      <c r="C459" s="23"/>
      <c r="D459" s="23"/>
      <c r="E459" s="25">
        <f t="shared" si="7"/>
        <v>0</v>
      </c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4"/>
    </row>
    <row r="460" spans="1:33" x14ac:dyDescent="0.25">
      <c r="A460" s="22"/>
      <c r="B460" s="1" t="str">
        <f>IF(ISBLANK(A460),"",VLOOKUP(A460,'разн. списки'!$N$3:$O$274,2,FALSE))</f>
        <v/>
      </c>
      <c r="C460" s="23"/>
      <c r="D460" s="23"/>
      <c r="E460" s="25">
        <f t="shared" si="7"/>
        <v>0</v>
      </c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4"/>
    </row>
    <row r="461" spans="1:33" x14ac:dyDescent="0.25">
      <c r="A461" s="22"/>
      <c r="B461" s="1" t="str">
        <f>IF(ISBLANK(A461),"",VLOOKUP(A461,'разн. списки'!$N$3:$O$274,2,FALSE))</f>
        <v/>
      </c>
      <c r="C461" s="23"/>
      <c r="D461" s="23"/>
      <c r="E461" s="25">
        <f t="shared" si="7"/>
        <v>0</v>
      </c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4"/>
    </row>
    <row r="462" spans="1:33" x14ac:dyDescent="0.25">
      <c r="A462" s="22"/>
      <c r="B462" s="1" t="str">
        <f>IF(ISBLANK(A462),"",VLOOKUP(A462,'разн. списки'!$N$3:$O$274,2,FALSE))</f>
        <v/>
      </c>
      <c r="C462" s="23"/>
      <c r="D462" s="23"/>
      <c r="E462" s="25">
        <f t="shared" si="7"/>
        <v>0</v>
      </c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4"/>
    </row>
    <row r="463" spans="1:33" x14ac:dyDescent="0.25">
      <c r="A463" s="22"/>
      <c r="B463" s="1" t="str">
        <f>IF(ISBLANK(A463),"",VLOOKUP(A463,'разн. списки'!$N$3:$O$274,2,FALSE))</f>
        <v/>
      </c>
      <c r="C463" s="23"/>
      <c r="D463" s="23"/>
      <c r="E463" s="25">
        <f t="shared" si="7"/>
        <v>0</v>
      </c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4"/>
    </row>
    <row r="464" spans="1:33" x14ac:dyDescent="0.25">
      <c r="A464" s="22"/>
      <c r="B464" s="1" t="str">
        <f>IF(ISBLANK(A464),"",VLOOKUP(A464,'разн. списки'!$N$3:$O$274,2,FALSE))</f>
        <v/>
      </c>
      <c r="C464" s="23"/>
      <c r="D464" s="23"/>
      <c r="E464" s="25">
        <f t="shared" si="7"/>
        <v>0</v>
      </c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4"/>
    </row>
    <row r="465" spans="1:33" x14ac:dyDescent="0.25">
      <c r="A465" s="22"/>
      <c r="B465" s="1" t="str">
        <f>IF(ISBLANK(A465),"",VLOOKUP(A465,'разн. списки'!$N$3:$O$274,2,FALSE))</f>
        <v/>
      </c>
      <c r="C465" s="23"/>
      <c r="D465" s="23"/>
      <c r="E465" s="25">
        <f t="shared" si="7"/>
        <v>0</v>
      </c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4"/>
    </row>
    <row r="466" spans="1:33" x14ac:dyDescent="0.25">
      <c r="A466" s="22"/>
      <c r="B466" s="1" t="str">
        <f>IF(ISBLANK(A466),"",VLOOKUP(A466,'разн. списки'!$N$3:$O$274,2,FALSE))</f>
        <v/>
      </c>
      <c r="C466" s="23"/>
      <c r="D466" s="23"/>
      <c r="E466" s="25">
        <f t="shared" si="7"/>
        <v>0</v>
      </c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4"/>
    </row>
    <row r="467" spans="1:33" x14ac:dyDescent="0.25">
      <c r="A467" s="22"/>
      <c r="B467" s="1" t="str">
        <f>IF(ISBLANK(A467),"",VLOOKUP(A467,'разн. списки'!$N$3:$O$274,2,FALSE))</f>
        <v/>
      </c>
      <c r="C467" s="23"/>
      <c r="D467" s="23"/>
      <c r="E467" s="25">
        <f t="shared" si="7"/>
        <v>0</v>
      </c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4"/>
    </row>
    <row r="468" spans="1:33" x14ac:dyDescent="0.25">
      <c r="A468" s="22"/>
      <c r="B468" s="1" t="str">
        <f>IF(ISBLANK(A468),"",VLOOKUP(A468,'разн. списки'!$N$3:$O$274,2,FALSE))</f>
        <v/>
      </c>
      <c r="C468" s="23"/>
      <c r="D468" s="23"/>
      <c r="E468" s="25">
        <f t="shared" si="7"/>
        <v>0</v>
      </c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4"/>
    </row>
    <row r="469" spans="1:33" x14ac:dyDescent="0.25">
      <c r="A469" s="22"/>
      <c r="B469" s="1" t="str">
        <f>IF(ISBLANK(A469),"",VLOOKUP(A469,'разн. списки'!$N$3:$O$274,2,FALSE))</f>
        <v/>
      </c>
      <c r="C469" s="23"/>
      <c r="D469" s="23"/>
      <c r="E469" s="25">
        <f t="shared" si="7"/>
        <v>0</v>
      </c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4"/>
    </row>
    <row r="470" spans="1:33" x14ac:dyDescent="0.25">
      <c r="A470" s="22"/>
      <c r="B470" s="1" t="str">
        <f>IF(ISBLANK(A470),"",VLOOKUP(A470,'разн. списки'!$N$3:$O$274,2,FALSE))</f>
        <v/>
      </c>
      <c r="C470" s="23"/>
      <c r="D470" s="23"/>
      <c r="E470" s="25">
        <f t="shared" si="7"/>
        <v>0</v>
      </c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4"/>
    </row>
    <row r="471" spans="1:33" x14ac:dyDescent="0.25">
      <c r="A471" s="22"/>
      <c r="B471" s="1" t="str">
        <f>IF(ISBLANK(A471),"",VLOOKUP(A471,'разн. списки'!$N$3:$O$274,2,FALSE))</f>
        <v/>
      </c>
      <c r="C471" s="23"/>
      <c r="D471" s="23"/>
      <c r="E471" s="25">
        <f t="shared" si="7"/>
        <v>0</v>
      </c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4"/>
    </row>
    <row r="472" spans="1:33" x14ac:dyDescent="0.25">
      <c r="A472" s="22"/>
      <c r="B472" s="1" t="str">
        <f>IF(ISBLANK(A472),"",VLOOKUP(A472,'разн. списки'!$N$3:$O$274,2,FALSE))</f>
        <v/>
      </c>
      <c r="C472" s="23"/>
      <c r="D472" s="23"/>
      <c r="E472" s="25">
        <f t="shared" si="7"/>
        <v>0</v>
      </c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4"/>
    </row>
    <row r="473" spans="1:33" x14ac:dyDescent="0.25">
      <c r="A473" s="22"/>
      <c r="B473" s="1" t="str">
        <f>IF(ISBLANK(A473),"",VLOOKUP(A473,'разн. списки'!$N$3:$O$274,2,FALSE))</f>
        <v/>
      </c>
      <c r="C473" s="23"/>
      <c r="D473" s="23"/>
      <c r="E473" s="25">
        <f t="shared" si="7"/>
        <v>0</v>
      </c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4"/>
    </row>
    <row r="474" spans="1:33" x14ac:dyDescent="0.25">
      <c r="A474" s="22"/>
      <c r="B474" s="1" t="str">
        <f>IF(ISBLANK(A474),"",VLOOKUP(A474,'разн. списки'!$N$3:$O$274,2,FALSE))</f>
        <v/>
      </c>
      <c r="C474" s="23"/>
      <c r="D474" s="23"/>
      <c r="E474" s="25">
        <f t="shared" si="7"/>
        <v>0</v>
      </c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4"/>
    </row>
    <row r="475" spans="1:33" x14ac:dyDescent="0.25">
      <c r="A475" s="22"/>
      <c r="B475" s="1" t="str">
        <f>IF(ISBLANK(A475),"",VLOOKUP(A475,'разн. списки'!$N$3:$O$274,2,FALSE))</f>
        <v/>
      </c>
      <c r="C475" s="23"/>
      <c r="D475" s="23"/>
      <c r="E475" s="25">
        <f t="shared" si="7"/>
        <v>0</v>
      </c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4"/>
    </row>
    <row r="476" spans="1:33" x14ac:dyDescent="0.25">
      <c r="A476" s="22"/>
      <c r="B476" s="1" t="str">
        <f>IF(ISBLANK(A476),"",VLOOKUP(A476,'разн. списки'!$N$3:$O$274,2,FALSE))</f>
        <v/>
      </c>
      <c r="C476" s="23"/>
      <c r="D476" s="23"/>
      <c r="E476" s="25">
        <f t="shared" si="7"/>
        <v>0</v>
      </c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4"/>
    </row>
    <row r="477" spans="1:33" x14ac:dyDescent="0.25">
      <c r="A477" s="22"/>
      <c r="B477" s="1" t="str">
        <f>IF(ISBLANK(A477),"",VLOOKUP(A477,'разн. списки'!$N$3:$O$274,2,FALSE))</f>
        <v/>
      </c>
      <c r="C477" s="23"/>
      <c r="D477" s="23"/>
      <c r="E477" s="25">
        <f t="shared" si="7"/>
        <v>0</v>
      </c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4"/>
    </row>
    <row r="478" spans="1:33" x14ac:dyDescent="0.25">
      <c r="A478" s="22"/>
      <c r="B478" s="1" t="str">
        <f>IF(ISBLANK(A478),"",VLOOKUP(A478,'разн. списки'!$N$3:$O$274,2,FALSE))</f>
        <v/>
      </c>
      <c r="C478" s="23"/>
      <c r="D478" s="23"/>
      <c r="E478" s="25">
        <f t="shared" si="7"/>
        <v>0</v>
      </c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4"/>
    </row>
    <row r="479" spans="1:33" x14ac:dyDescent="0.25">
      <c r="A479" s="22"/>
      <c r="B479" s="1" t="str">
        <f>IF(ISBLANK(A479),"",VLOOKUP(A479,'разн. списки'!$N$3:$O$274,2,FALSE))</f>
        <v/>
      </c>
      <c r="C479" s="23"/>
      <c r="D479" s="23"/>
      <c r="E479" s="25">
        <f t="shared" si="7"/>
        <v>0</v>
      </c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4"/>
    </row>
    <row r="480" spans="1:33" x14ac:dyDescent="0.25">
      <c r="A480" s="22"/>
      <c r="B480" s="1" t="str">
        <f>IF(ISBLANK(A480),"",VLOOKUP(A480,'разн. списки'!$N$3:$O$274,2,FALSE))</f>
        <v/>
      </c>
      <c r="C480" s="23"/>
      <c r="D480" s="23"/>
      <c r="E480" s="25">
        <f t="shared" si="7"/>
        <v>0</v>
      </c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4"/>
    </row>
    <row r="481" spans="1:33" x14ac:dyDescent="0.25">
      <c r="A481" s="22"/>
      <c r="B481" s="1" t="str">
        <f>IF(ISBLANK(A481),"",VLOOKUP(A481,'разн. списки'!$N$3:$O$274,2,FALSE))</f>
        <v/>
      </c>
      <c r="C481" s="23"/>
      <c r="D481" s="23"/>
      <c r="E481" s="25">
        <f t="shared" si="7"/>
        <v>0</v>
      </c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4"/>
    </row>
    <row r="482" spans="1:33" x14ac:dyDescent="0.25">
      <c r="A482" s="22"/>
      <c r="B482" s="1" t="str">
        <f>IF(ISBLANK(A482),"",VLOOKUP(A482,'разн. списки'!$N$3:$O$274,2,FALSE))</f>
        <v/>
      </c>
      <c r="C482" s="23"/>
      <c r="D482" s="23"/>
      <c r="E482" s="25">
        <f t="shared" si="7"/>
        <v>0</v>
      </c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4"/>
    </row>
    <row r="483" spans="1:33" x14ac:dyDescent="0.25">
      <c r="A483" s="22"/>
      <c r="B483" s="1" t="str">
        <f>IF(ISBLANK(A483),"",VLOOKUP(A483,'разн. списки'!$N$3:$O$274,2,FALSE))</f>
        <v/>
      </c>
      <c r="C483" s="23"/>
      <c r="D483" s="23"/>
      <c r="E483" s="25">
        <f t="shared" si="7"/>
        <v>0</v>
      </c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4"/>
    </row>
    <row r="484" spans="1:33" x14ac:dyDescent="0.25">
      <c r="A484" s="22"/>
      <c r="B484" s="1" t="str">
        <f>IF(ISBLANK(A484),"",VLOOKUP(A484,'разн. списки'!$N$3:$O$274,2,FALSE))</f>
        <v/>
      </c>
      <c r="C484" s="23"/>
      <c r="D484" s="23"/>
      <c r="E484" s="25">
        <f t="shared" si="7"/>
        <v>0</v>
      </c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4"/>
    </row>
    <row r="485" spans="1:33" x14ac:dyDescent="0.25">
      <c r="A485" s="22"/>
      <c r="B485" s="1" t="str">
        <f>IF(ISBLANK(A485),"",VLOOKUP(A485,'разн. списки'!$N$3:$O$274,2,FALSE))</f>
        <v/>
      </c>
      <c r="C485" s="23"/>
      <c r="D485" s="23"/>
      <c r="E485" s="25">
        <f t="shared" si="7"/>
        <v>0</v>
      </c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4"/>
    </row>
    <row r="486" spans="1:33" x14ac:dyDescent="0.25">
      <c r="A486" s="22"/>
      <c r="B486" s="1" t="str">
        <f>IF(ISBLANK(A486),"",VLOOKUP(A486,'разн. списки'!$N$3:$O$274,2,FALSE))</f>
        <v/>
      </c>
      <c r="C486" s="23"/>
      <c r="D486" s="23"/>
      <c r="E486" s="25">
        <f t="shared" si="7"/>
        <v>0</v>
      </c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4"/>
    </row>
    <row r="487" spans="1:33" x14ac:dyDescent="0.25">
      <c r="A487" s="22"/>
      <c r="B487" s="1" t="str">
        <f>IF(ISBLANK(A487),"",VLOOKUP(A487,'разн. списки'!$N$3:$O$274,2,FALSE))</f>
        <v/>
      </c>
      <c r="C487" s="23"/>
      <c r="D487" s="23"/>
      <c r="E487" s="25">
        <f t="shared" si="7"/>
        <v>0</v>
      </c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4"/>
    </row>
    <row r="488" spans="1:33" x14ac:dyDescent="0.25">
      <c r="A488" s="22"/>
      <c r="B488" s="1" t="str">
        <f>IF(ISBLANK(A488),"",VLOOKUP(A488,'разн. списки'!$N$3:$O$274,2,FALSE))</f>
        <v/>
      </c>
      <c r="C488" s="23"/>
      <c r="D488" s="23"/>
      <c r="E488" s="25">
        <f t="shared" si="7"/>
        <v>0</v>
      </c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4"/>
    </row>
    <row r="489" spans="1:33" x14ac:dyDescent="0.25">
      <c r="A489" s="22"/>
      <c r="B489" s="1" t="str">
        <f>IF(ISBLANK(A489),"",VLOOKUP(A489,'разн. списки'!$N$3:$O$274,2,FALSE))</f>
        <v/>
      </c>
      <c r="C489" s="23"/>
      <c r="D489" s="23"/>
      <c r="E489" s="25">
        <f t="shared" si="7"/>
        <v>0</v>
      </c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4"/>
    </row>
    <row r="490" spans="1:33" x14ac:dyDescent="0.25">
      <c r="A490" s="22"/>
      <c r="B490" s="1" t="str">
        <f>IF(ISBLANK(A490),"",VLOOKUP(A490,'разн. списки'!$N$3:$O$274,2,FALSE))</f>
        <v/>
      </c>
      <c r="C490" s="23"/>
      <c r="D490" s="23"/>
      <c r="E490" s="25">
        <f t="shared" si="7"/>
        <v>0</v>
      </c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4"/>
    </row>
    <row r="491" spans="1:33" x14ac:dyDescent="0.25">
      <c r="A491" s="22"/>
      <c r="B491" s="1" t="str">
        <f>IF(ISBLANK(A491),"",VLOOKUP(A491,'разн. списки'!$N$3:$O$274,2,FALSE))</f>
        <v/>
      </c>
      <c r="C491" s="23"/>
      <c r="D491" s="23"/>
      <c r="E491" s="25">
        <f t="shared" si="7"/>
        <v>0</v>
      </c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4"/>
    </row>
    <row r="492" spans="1:33" x14ac:dyDescent="0.25">
      <c r="A492" s="22"/>
      <c r="B492" s="1" t="str">
        <f>IF(ISBLANK(A492),"",VLOOKUP(A492,'разн. списки'!$N$3:$O$274,2,FALSE))</f>
        <v/>
      </c>
      <c r="C492" s="23"/>
      <c r="D492" s="23"/>
      <c r="E492" s="25">
        <f t="shared" si="7"/>
        <v>0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4"/>
    </row>
    <row r="493" spans="1:33" x14ac:dyDescent="0.25">
      <c r="A493" s="22"/>
      <c r="B493" s="1" t="str">
        <f>IF(ISBLANK(A493),"",VLOOKUP(A493,'разн. списки'!$N$3:$O$274,2,FALSE))</f>
        <v/>
      </c>
      <c r="C493" s="23"/>
      <c r="D493" s="23"/>
      <c r="E493" s="25">
        <f t="shared" si="7"/>
        <v>0</v>
      </c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4"/>
    </row>
    <row r="494" spans="1:33" x14ac:dyDescent="0.25">
      <c r="A494" s="22"/>
      <c r="B494" s="1" t="str">
        <f>IF(ISBLANK(A494),"",VLOOKUP(A494,'разн. списки'!$N$3:$O$274,2,FALSE))</f>
        <v/>
      </c>
      <c r="C494" s="23"/>
      <c r="D494" s="23"/>
      <c r="E494" s="25">
        <f t="shared" si="7"/>
        <v>0</v>
      </c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4"/>
    </row>
    <row r="495" spans="1:33" x14ac:dyDescent="0.25">
      <c r="A495" s="22"/>
      <c r="B495" s="1" t="str">
        <f>IF(ISBLANK(A495),"",VLOOKUP(A495,'разн. списки'!$N$3:$O$274,2,FALSE))</f>
        <v/>
      </c>
      <c r="C495" s="23"/>
      <c r="D495" s="23"/>
      <c r="E495" s="25">
        <f t="shared" si="7"/>
        <v>0</v>
      </c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4"/>
    </row>
    <row r="496" spans="1:33" x14ac:dyDescent="0.25">
      <c r="A496" s="22"/>
      <c r="B496" s="1" t="str">
        <f>IF(ISBLANK(A496),"",VLOOKUP(A496,'разн. списки'!$N$3:$O$274,2,FALSE))</f>
        <v/>
      </c>
      <c r="C496" s="23"/>
      <c r="D496" s="23"/>
      <c r="E496" s="25">
        <f t="shared" si="7"/>
        <v>0</v>
      </c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4"/>
    </row>
    <row r="497" spans="1:33" x14ac:dyDescent="0.25">
      <c r="A497" s="22"/>
      <c r="B497" s="1" t="str">
        <f>IF(ISBLANK(A497),"",VLOOKUP(A497,'разн. списки'!$N$3:$O$274,2,FALSE))</f>
        <v/>
      </c>
      <c r="C497" s="23"/>
      <c r="D497" s="23"/>
      <c r="E497" s="25">
        <f t="shared" si="7"/>
        <v>0</v>
      </c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4"/>
    </row>
    <row r="498" spans="1:33" x14ac:dyDescent="0.25">
      <c r="A498" s="22"/>
      <c r="B498" s="1" t="str">
        <f>IF(ISBLANK(A498),"",VLOOKUP(A498,'разн. списки'!$N$3:$O$274,2,FALSE))</f>
        <v/>
      </c>
      <c r="C498" s="23"/>
      <c r="D498" s="23"/>
      <c r="E498" s="25">
        <f t="shared" si="7"/>
        <v>0</v>
      </c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4"/>
    </row>
    <row r="499" spans="1:33" x14ac:dyDescent="0.25">
      <c r="A499" s="22"/>
      <c r="B499" s="1" t="str">
        <f>IF(ISBLANK(A499),"",VLOOKUP(A499,'разн. списки'!$N$3:$O$274,2,FALSE))</f>
        <v/>
      </c>
      <c r="C499" s="23"/>
      <c r="D499" s="23"/>
      <c r="E499" s="25">
        <f t="shared" si="7"/>
        <v>0</v>
      </c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4"/>
    </row>
    <row r="500" spans="1:33" x14ac:dyDescent="0.25">
      <c r="A500" s="22"/>
      <c r="B500" s="1" t="str">
        <f>IF(ISBLANK(A500),"",VLOOKUP(A500,'разн. списки'!$N$3:$O$274,2,FALSE))</f>
        <v/>
      </c>
      <c r="C500" s="23"/>
      <c r="D500" s="23"/>
      <c r="E500" s="25">
        <f t="shared" si="7"/>
        <v>0</v>
      </c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4"/>
    </row>
    <row r="501" spans="1:33" x14ac:dyDescent="0.25">
      <c r="A501" s="22"/>
      <c r="B501" s="1" t="str">
        <f>IF(ISBLANK(A501),"",VLOOKUP(A501,'разн. списки'!$N$3:$O$274,2,FALSE))</f>
        <v/>
      </c>
      <c r="C501" s="23"/>
      <c r="D501" s="23"/>
      <c r="E501" s="25">
        <f t="shared" si="7"/>
        <v>0</v>
      </c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4"/>
    </row>
    <row r="502" spans="1:33" x14ac:dyDescent="0.25">
      <c r="A502" s="22"/>
      <c r="B502" s="1" t="str">
        <f>IF(ISBLANK(A502),"",VLOOKUP(A502,'разн. списки'!$N$3:$O$274,2,FALSE))</f>
        <v/>
      </c>
      <c r="C502" s="23"/>
      <c r="D502" s="23"/>
      <c r="E502" s="25">
        <f t="shared" si="7"/>
        <v>0</v>
      </c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4"/>
    </row>
    <row r="503" spans="1:33" x14ac:dyDescent="0.25">
      <c r="A503" s="22"/>
      <c r="B503" s="1" t="str">
        <f>IF(ISBLANK(A503),"",VLOOKUP(A503,'разн. списки'!$N$3:$O$274,2,FALSE))</f>
        <v/>
      </c>
      <c r="C503" s="23"/>
      <c r="D503" s="23"/>
      <c r="E503" s="25">
        <f t="shared" si="7"/>
        <v>0</v>
      </c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4"/>
    </row>
    <row r="504" spans="1:33" x14ac:dyDescent="0.25">
      <c r="A504" s="22"/>
      <c r="B504" s="1" t="str">
        <f>IF(ISBLANK(A504),"",VLOOKUP(A504,'разн. списки'!$N$3:$O$274,2,FALSE))</f>
        <v/>
      </c>
      <c r="C504" s="23"/>
      <c r="D504" s="23"/>
      <c r="E504" s="25">
        <f t="shared" si="7"/>
        <v>0</v>
      </c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4"/>
    </row>
    <row r="505" spans="1:33" x14ac:dyDescent="0.25">
      <c r="A505" s="22"/>
      <c r="B505" s="1" t="str">
        <f>IF(ISBLANK(A505),"",VLOOKUP(A505,'разн. списки'!$N$3:$O$274,2,FALSE))</f>
        <v/>
      </c>
      <c r="C505" s="23"/>
      <c r="D505" s="23"/>
      <c r="E505" s="25">
        <f t="shared" si="7"/>
        <v>0</v>
      </c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4"/>
    </row>
    <row r="506" spans="1:33" x14ac:dyDescent="0.25">
      <c r="A506" s="22"/>
      <c r="B506" s="1" t="str">
        <f>IF(ISBLANK(A506),"",VLOOKUP(A506,'разн. списки'!$N$3:$O$274,2,FALSE))</f>
        <v/>
      </c>
      <c r="C506" s="23"/>
      <c r="D506" s="23"/>
      <c r="E506" s="25">
        <f t="shared" si="7"/>
        <v>0</v>
      </c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4"/>
    </row>
    <row r="507" spans="1:33" x14ac:dyDescent="0.25">
      <c r="A507" s="22"/>
      <c r="B507" s="1" t="str">
        <f>IF(ISBLANK(A507),"",VLOOKUP(A507,'разн. списки'!$N$3:$O$274,2,FALSE))</f>
        <v/>
      </c>
      <c r="C507" s="23"/>
      <c r="D507" s="23"/>
      <c r="E507" s="25">
        <f t="shared" si="7"/>
        <v>0</v>
      </c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4"/>
    </row>
    <row r="508" spans="1:33" x14ac:dyDescent="0.25">
      <c r="A508" s="22"/>
      <c r="B508" s="1" t="str">
        <f>IF(ISBLANK(A508),"",VLOOKUP(A508,'разн. списки'!$N$3:$O$274,2,FALSE))</f>
        <v/>
      </c>
      <c r="C508" s="23"/>
      <c r="D508" s="23"/>
      <c r="E508" s="25">
        <f t="shared" si="7"/>
        <v>0</v>
      </c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4"/>
    </row>
    <row r="509" spans="1:33" x14ac:dyDescent="0.25">
      <c r="A509" s="22"/>
      <c r="B509" s="1" t="str">
        <f>IF(ISBLANK(A509),"",VLOOKUP(A509,'разн. списки'!$N$3:$O$274,2,FALSE))</f>
        <v/>
      </c>
      <c r="C509" s="23"/>
      <c r="D509" s="23"/>
      <c r="E509" s="25">
        <f t="shared" si="7"/>
        <v>0</v>
      </c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4"/>
    </row>
    <row r="510" spans="1:33" x14ac:dyDescent="0.25">
      <c r="A510" s="22"/>
      <c r="B510" s="1" t="str">
        <f>IF(ISBLANK(A510),"",VLOOKUP(A510,'разн. списки'!$N$3:$O$274,2,FALSE))</f>
        <v/>
      </c>
      <c r="C510" s="23"/>
      <c r="D510" s="23"/>
      <c r="E510" s="25">
        <f t="shared" si="7"/>
        <v>0</v>
      </c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4"/>
    </row>
    <row r="511" spans="1:33" x14ac:dyDescent="0.25">
      <c r="A511" s="22"/>
      <c r="B511" s="1" t="str">
        <f>IF(ISBLANK(A511),"",VLOOKUP(A511,'разн. списки'!$N$3:$O$274,2,FALSE))</f>
        <v/>
      </c>
      <c r="C511" s="23"/>
      <c r="D511" s="23"/>
      <c r="E511" s="25">
        <f t="shared" si="7"/>
        <v>0</v>
      </c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4"/>
    </row>
    <row r="512" spans="1:33" x14ac:dyDescent="0.25">
      <c r="A512" s="22"/>
      <c r="B512" s="1" t="str">
        <f>IF(ISBLANK(A512),"",VLOOKUP(A512,'разн. списки'!$N$3:$O$274,2,FALSE))</f>
        <v/>
      </c>
      <c r="C512" s="23"/>
      <c r="D512" s="23"/>
      <c r="E512" s="25">
        <f t="shared" si="7"/>
        <v>0</v>
      </c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4"/>
    </row>
    <row r="513" spans="1:33" x14ac:dyDescent="0.25">
      <c r="A513" s="22"/>
      <c r="B513" s="1" t="str">
        <f>IF(ISBLANK(A513),"",VLOOKUP(A513,'разн. списки'!$N$3:$O$274,2,FALSE))</f>
        <v/>
      </c>
      <c r="C513" s="23"/>
      <c r="D513" s="23"/>
      <c r="E513" s="25">
        <f t="shared" si="7"/>
        <v>0</v>
      </c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4"/>
    </row>
    <row r="514" spans="1:33" x14ac:dyDescent="0.25">
      <c r="A514" s="22"/>
      <c r="B514" s="1" t="str">
        <f>IF(ISBLANK(A514),"",VLOOKUP(A514,'разн. списки'!$N$3:$O$274,2,FALSE))</f>
        <v/>
      </c>
      <c r="C514" s="23"/>
      <c r="D514" s="23"/>
      <c r="E514" s="25">
        <f t="shared" si="7"/>
        <v>0</v>
      </c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4"/>
    </row>
    <row r="515" spans="1:33" x14ac:dyDescent="0.25">
      <c r="A515" s="22"/>
      <c r="B515" s="1" t="str">
        <f>IF(ISBLANK(A515),"",VLOOKUP(A515,'разн. списки'!$N$3:$O$274,2,FALSE))</f>
        <v/>
      </c>
      <c r="C515" s="23"/>
      <c r="D515" s="23"/>
      <c r="E515" s="25">
        <f t="shared" si="7"/>
        <v>0</v>
      </c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4"/>
    </row>
    <row r="516" spans="1:33" x14ac:dyDescent="0.25">
      <c r="A516" s="22"/>
      <c r="B516" s="1" t="str">
        <f>IF(ISBLANK(A516),"",VLOOKUP(A516,'разн. списки'!$N$3:$O$274,2,FALSE))</f>
        <v/>
      </c>
      <c r="C516" s="23"/>
      <c r="D516" s="23"/>
      <c r="E516" s="25">
        <f t="shared" si="7"/>
        <v>0</v>
      </c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4"/>
    </row>
    <row r="517" spans="1:33" x14ac:dyDescent="0.25">
      <c r="A517" s="22"/>
      <c r="B517" s="1" t="str">
        <f>IF(ISBLANK(A517),"",VLOOKUP(A517,'разн. списки'!$N$3:$O$274,2,FALSE))</f>
        <v/>
      </c>
      <c r="C517" s="23"/>
      <c r="D517" s="23"/>
      <c r="E517" s="25">
        <f t="shared" si="7"/>
        <v>0</v>
      </c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4"/>
    </row>
    <row r="518" spans="1:33" x14ac:dyDescent="0.25">
      <c r="A518" s="22"/>
      <c r="B518" s="1" t="str">
        <f>IF(ISBLANK(A518),"",VLOOKUP(A518,'разн. списки'!$N$3:$O$274,2,FALSE))</f>
        <v/>
      </c>
      <c r="C518" s="23"/>
      <c r="D518" s="23"/>
      <c r="E518" s="25">
        <f t="shared" si="7"/>
        <v>0</v>
      </c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4"/>
    </row>
    <row r="519" spans="1:33" x14ac:dyDescent="0.25">
      <c r="A519" s="22"/>
      <c r="B519" s="1" t="str">
        <f>IF(ISBLANK(A519),"",VLOOKUP(A519,'разн. списки'!$N$3:$O$274,2,FALSE))</f>
        <v/>
      </c>
      <c r="C519" s="23"/>
      <c r="D519" s="23"/>
      <c r="E519" s="25">
        <f t="shared" si="7"/>
        <v>0</v>
      </c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4"/>
    </row>
    <row r="520" spans="1:33" x14ac:dyDescent="0.25">
      <c r="A520" s="22"/>
      <c r="B520" s="1" t="str">
        <f>IF(ISBLANK(A520),"",VLOOKUP(A520,'разн. списки'!$N$3:$O$274,2,FALSE))</f>
        <v/>
      </c>
      <c r="C520" s="23"/>
      <c r="D520" s="23"/>
      <c r="E520" s="25">
        <f t="shared" ref="E520:E573" si="8">SUM(F520:J520)</f>
        <v>0</v>
      </c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4"/>
    </row>
    <row r="521" spans="1:33" x14ac:dyDescent="0.25">
      <c r="A521" s="22"/>
      <c r="B521" s="1" t="str">
        <f>IF(ISBLANK(A521),"",VLOOKUP(A521,'разн. списки'!$N$3:$O$274,2,FALSE))</f>
        <v/>
      </c>
      <c r="C521" s="23"/>
      <c r="D521" s="23"/>
      <c r="E521" s="25">
        <f t="shared" si="8"/>
        <v>0</v>
      </c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4"/>
    </row>
    <row r="522" spans="1:33" x14ac:dyDescent="0.25">
      <c r="A522" s="22"/>
      <c r="B522" s="1" t="str">
        <f>IF(ISBLANK(A522),"",VLOOKUP(A522,'разн. списки'!$N$3:$O$274,2,FALSE))</f>
        <v/>
      </c>
      <c r="C522" s="23"/>
      <c r="D522" s="23"/>
      <c r="E522" s="25">
        <f t="shared" si="8"/>
        <v>0</v>
      </c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4"/>
    </row>
    <row r="523" spans="1:33" x14ac:dyDescent="0.25">
      <c r="A523" s="22"/>
      <c r="B523" s="1" t="str">
        <f>IF(ISBLANK(A523),"",VLOOKUP(A523,'разн. списки'!$N$3:$O$274,2,FALSE))</f>
        <v/>
      </c>
      <c r="C523" s="23"/>
      <c r="D523" s="23"/>
      <c r="E523" s="25">
        <f t="shared" si="8"/>
        <v>0</v>
      </c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4"/>
    </row>
    <row r="524" spans="1:33" x14ac:dyDescent="0.25">
      <c r="A524" s="22"/>
      <c r="B524" s="1" t="str">
        <f>IF(ISBLANK(A524),"",VLOOKUP(A524,'разн. списки'!$N$3:$O$274,2,FALSE))</f>
        <v/>
      </c>
      <c r="C524" s="23"/>
      <c r="D524" s="23"/>
      <c r="E524" s="25">
        <f t="shared" si="8"/>
        <v>0</v>
      </c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4"/>
    </row>
    <row r="525" spans="1:33" x14ac:dyDescent="0.25">
      <c r="A525" s="22"/>
      <c r="B525" s="1" t="str">
        <f>IF(ISBLANK(A525),"",VLOOKUP(A525,'разн. списки'!$N$3:$O$274,2,FALSE))</f>
        <v/>
      </c>
      <c r="C525" s="23"/>
      <c r="D525" s="23"/>
      <c r="E525" s="25">
        <f t="shared" si="8"/>
        <v>0</v>
      </c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4"/>
    </row>
    <row r="526" spans="1:33" x14ac:dyDescent="0.25">
      <c r="A526" s="22"/>
      <c r="B526" s="1" t="str">
        <f>IF(ISBLANK(A526),"",VLOOKUP(A526,'разн. списки'!$N$3:$O$274,2,FALSE))</f>
        <v/>
      </c>
      <c r="C526" s="23"/>
      <c r="D526" s="23"/>
      <c r="E526" s="25">
        <f t="shared" si="8"/>
        <v>0</v>
      </c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4"/>
    </row>
    <row r="527" spans="1:33" x14ac:dyDescent="0.25">
      <c r="A527" s="22"/>
      <c r="B527" s="1" t="str">
        <f>IF(ISBLANK(A527),"",VLOOKUP(A527,'разн. списки'!$N$3:$O$274,2,FALSE))</f>
        <v/>
      </c>
      <c r="C527" s="23"/>
      <c r="D527" s="23"/>
      <c r="E527" s="25">
        <f t="shared" si="8"/>
        <v>0</v>
      </c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4"/>
    </row>
    <row r="528" spans="1:33" x14ac:dyDescent="0.25">
      <c r="A528" s="22"/>
      <c r="B528" s="1" t="str">
        <f>IF(ISBLANK(A528),"",VLOOKUP(A528,'разн. списки'!$N$3:$O$274,2,FALSE))</f>
        <v/>
      </c>
      <c r="C528" s="23"/>
      <c r="D528" s="23"/>
      <c r="E528" s="25">
        <f t="shared" si="8"/>
        <v>0</v>
      </c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4"/>
    </row>
    <row r="529" spans="1:33" x14ac:dyDescent="0.25">
      <c r="A529" s="22"/>
      <c r="B529" s="1" t="str">
        <f>IF(ISBLANK(A529),"",VLOOKUP(A529,'разн. списки'!$N$3:$O$274,2,FALSE))</f>
        <v/>
      </c>
      <c r="C529" s="23"/>
      <c r="D529" s="23"/>
      <c r="E529" s="25">
        <f t="shared" si="8"/>
        <v>0</v>
      </c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4"/>
    </row>
    <row r="530" spans="1:33" x14ac:dyDescent="0.25">
      <c r="A530" s="22"/>
      <c r="B530" s="1" t="str">
        <f>IF(ISBLANK(A530),"",VLOOKUP(A530,'разн. списки'!$N$3:$O$274,2,FALSE))</f>
        <v/>
      </c>
      <c r="C530" s="23"/>
      <c r="D530" s="23"/>
      <c r="E530" s="25">
        <f t="shared" si="8"/>
        <v>0</v>
      </c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4"/>
    </row>
    <row r="531" spans="1:33" x14ac:dyDescent="0.25">
      <c r="A531" s="22"/>
      <c r="B531" s="1" t="str">
        <f>IF(ISBLANK(A531),"",VLOOKUP(A531,'разн. списки'!$N$3:$O$274,2,FALSE))</f>
        <v/>
      </c>
      <c r="C531" s="23"/>
      <c r="D531" s="23"/>
      <c r="E531" s="25">
        <f t="shared" si="8"/>
        <v>0</v>
      </c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4"/>
    </row>
    <row r="532" spans="1:33" x14ac:dyDescent="0.25">
      <c r="A532" s="22"/>
      <c r="B532" s="1" t="str">
        <f>IF(ISBLANK(A532),"",VLOOKUP(A532,'разн. списки'!$N$3:$O$274,2,FALSE))</f>
        <v/>
      </c>
      <c r="C532" s="23"/>
      <c r="D532" s="23"/>
      <c r="E532" s="25">
        <f t="shared" si="8"/>
        <v>0</v>
      </c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4"/>
    </row>
    <row r="533" spans="1:33" x14ac:dyDescent="0.25">
      <c r="A533" s="22"/>
      <c r="B533" s="1" t="str">
        <f>IF(ISBLANK(A533),"",VLOOKUP(A533,'разн. списки'!$N$3:$O$274,2,FALSE))</f>
        <v/>
      </c>
      <c r="C533" s="23"/>
      <c r="D533" s="23"/>
      <c r="E533" s="25">
        <f t="shared" si="8"/>
        <v>0</v>
      </c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4"/>
    </row>
    <row r="534" spans="1:33" x14ac:dyDescent="0.25">
      <c r="A534" s="22"/>
      <c r="B534" s="1" t="str">
        <f>IF(ISBLANK(A534),"",VLOOKUP(A534,'разн. списки'!$N$3:$O$274,2,FALSE))</f>
        <v/>
      </c>
      <c r="C534" s="23"/>
      <c r="D534" s="23"/>
      <c r="E534" s="25">
        <f t="shared" si="8"/>
        <v>0</v>
      </c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4"/>
    </row>
    <row r="535" spans="1:33" x14ac:dyDescent="0.25">
      <c r="A535" s="22"/>
      <c r="B535" s="1" t="str">
        <f>IF(ISBLANK(A535),"",VLOOKUP(A535,'разн. списки'!$N$3:$O$274,2,FALSE))</f>
        <v/>
      </c>
      <c r="C535" s="23"/>
      <c r="D535" s="23"/>
      <c r="E535" s="25">
        <f t="shared" si="8"/>
        <v>0</v>
      </c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4"/>
    </row>
    <row r="536" spans="1:33" x14ac:dyDescent="0.25">
      <c r="A536" s="22"/>
      <c r="B536" s="1" t="str">
        <f>IF(ISBLANK(A536),"",VLOOKUP(A536,'разн. списки'!$N$3:$O$274,2,FALSE))</f>
        <v/>
      </c>
      <c r="C536" s="23"/>
      <c r="D536" s="23"/>
      <c r="E536" s="25">
        <f t="shared" si="8"/>
        <v>0</v>
      </c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4"/>
    </row>
    <row r="537" spans="1:33" x14ac:dyDescent="0.25">
      <c r="A537" s="22"/>
      <c r="B537" s="1" t="str">
        <f>IF(ISBLANK(A537),"",VLOOKUP(A537,'разн. списки'!$N$3:$O$274,2,FALSE))</f>
        <v/>
      </c>
      <c r="C537" s="23"/>
      <c r="D537" s="23"/>
      <c r="E537" s="25">
        <f t="shared" si="8"/>
        <v>0</v>
      </c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4"/>
    </row>
    <row r="538" spans="1:33" x14ac:dyDescent="0.25">
      <c r="A538" s="22"/>
      <c r="B538" s="1" t="str">
        <f>IF(ISBLANK(A538),"",VLOOKUP(A538,'разн. списки'!$N$3:$O$274,2,FALSE))</f>
        <v/>
      </c>
      <c r="C538" s="23"/>
      <c r="D538" s="23"/>
      <c r="E538" s="25">
        <f t="shared" si="8"/>
        <v>0</v>
      </c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4"/>
    </row>
    <row r="539" spans="1:33" x14ac:dyDescent="0.25">
      <c r="A539" s="22"/>
      <c r="B539" s="1" t="str">
        <f>IF(ISBLANK(A539),"",VLOOKUP(A539,'разн. списки'!$N$3:$O$274,2,FALSE))</f>
        <v/>
      </c>
      <c r="C539" s="23"/>
      <c r="D539" s="23"/>
      <c r="E539" s="25">
        <f t="shared" si="8"/>
        <v>0</v>
      </c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4"/>
    </row>
    <row r="540" spans="1:33" x14ac:dyDescent="0.25">
      <c r="A540" s="75"/>
      <c r="B540" s="1" t="str">
        <f>IF(ISBLANK(A540),"",VLOOKUP(A540,'разн. списки'!$N$3:$O$274,2,FALSE))</f>
        <v/>
      </c>
      <c r="C540" s="77"/>
      <c r="D540" s="77"/>
      <c r="E540" s="25">
        <f t="shared" si="8"/>
        <v>0</v>
      </c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9"/>
    </row>
    <row r="541" spans="1:33" x14ac:dyDescent="0.25">
      <c r="A541" s="75"/>
      <c r="B541" s="1" t="str">
        <f>IF(ISBLANK(A541),"",VLOOKUP(A541,'разн. списки'!$N$3:$O$274,2,FALSE))</f>
        <v/>
      </c>
      <c r="C541" s="77"/>
      <c r="D541" s="77"/>
      <c r="E541" s="25">
        <f t="shared" si="8"/>
        <v>0</v>
      </c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9"/>
    </row>
    <row r="542" spans="1:33" x14ac:dyDescent="0.25">
      <c r="A542" s="75"/>
      <c r="B542" s="1" t="str">
        <f>IF(ISBLANK(A542),"",VLOOKUP(A542,'разн. списки'!$N$3:$O$274,2,FALSE))</f>
        <v/>
      </c>
      <c r="C542" s="77"/>
      <c r="D542" s="77"/>
      <c r="E542" s="25">
        <f t="shared" si="8"/>
        <v>0</v>
      </c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9"/>
    </row>
    <row r="543" spans="1:33" x14ac:dyDescent="0.25">
      <c r="A543" s="75"/>
      <c r="B543" s="1" t="str">
        <f>IF(ISBLANK(A543),"",VLOOKUP(A543,'разн. списки'!$N$3:$O$274,2,FALSE))</f>
        <v/>
      </c>
      <c r="C543" s="77"/>
      <c r="D543" s="77"/>
      <c r="E543" s="25">
        <f t="shared" si="8"/>
        <v>0</v>
      </c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9"/>
    </row>
    <row r="544" spans="1:33" x14ac:dyDescent="0.25">
      <c r="A544" s="75"/>
      <c r="B544" s="1" t="str">
        <f>IF(ISBLANK(A544),"",VLOOKUP(A544,'разн. списки'!$N$3:$O$274,2,FALSE))</f>
        <v/>
      </c>
      <c r="C544" s="77"/>
      <c r="D544" s="77"/>
      <c r="E544" s="25">
        <f t="shared" si="8"/>
        <v>0</v>
      </c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9"/>
    </row>
    <row r="545" spans="1:33" x14ac:dyDescent="0.25">
      <c r="A545" s="75"/>
      <c r="B545" s="1" t="str">
        <f>IF(ISBLANK(A545),"",VLOOKUP(A545,'разн. списки'!$N$3:$O$274,2,FALSE))</f>
        <v/>
      </c>
      <c r="C545" s="77"/>
      <c r="D545" s="77"/>
      <c r="E545" s="25">
        <f t="shared" si="8"/>
        <v>0</v>
      </c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9"/>
    </row>
    <row r="546" spans="1:33" x14ac:dyDescent="0.25">
      <c r="A546" s="75"/>
      <c r="B546" s="1" t="str">
        <f>IF(ISBLANK(A546),"",VLOOKUP(A546,'разн. списки'!$N$3:$O$274,2,FALSE))</f>
        <v/>
      </c>
      <c r="C546" s="77"/>
      <c r="D546" s="77"/>
      <c r="E546" s="25">
        <f t="shared" si="8"/>
        <v>0</v>
      </c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9"/>
    </row>
    <row r="547" spans="1:33" x14ac:dyDescent="0.25">
      <c r="A547" s="75"/>
      <c r="B547" s="1" t="str">
        <f>IF(ISBLANK(A547),"",VLOOKUP(A547,'разн. списки'!$N$3:$O$274,2,FALSE))</f>
        <v/>
      </c>
      <c r="C547" s="77"/>
      <c r="D547" s="77"/>
      <c r="E547" s="25">
        <f t="shared" si="8"/>
        <v>0</v>
      </c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9"/>
    </row>
    <row r="548" spans="1:33" x14ac:dyDescent="0.25">
      <c r="A548" s="75"/>
      <c r="B548" s="1" t="str">
        <f>IF(ISBLANK(A548),"",VLOOKUP(A548,'разн. списки'!$N$3:$O$274,2,FALSE))</f>
        <v/>
      </c>
      <c r="C548" s="77"/>
      <c r="D548" s="77"/>
      <c r="E548" s="25">
        <f t="shared" si="8"/>
        <v>0</v>
      </c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9"/>
    </row>
    <row r="549" spans="1:33" x14ac:dyDescent="0.25">
      <c r="A549" s="75"/>
      <c r="B549" s="1" t="str">
        <f>IF(ISBLANK(A549),"",VLOOKUP(A549,'разн. списки'!$N$3:$O$274,2,FALSE))</f>
        <v/>
      </c>
      <c r="C549" s="77"/>
      <c r="D549" s="77"/>
      <c r="E549" s="25">
        <f t="shared" si="8"/>
        <v>0</v>
      </c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9"/>
    </row>
    <row r="550" spans="1:33" x14ac:dyDescent="0.25">
      <c r="A550" s="75"/>
      <c r="B550" s="1" t="str">
        <f>IF(ISBLANK(A550),"",VLOOKUP(A550,'разн. списки'!$N$3:$O$274,2,FALSE))</f>
        <v/>
      </c>
      <c r="C550" s="77"/>
      <c r="D550" s="77"/>
      <c r="E550" s="25">
        <f t="shared" si="8"/>
        <v>0</v>
      </c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9"/>
    </row>
    <row r="551" spans="1:33" x14ac:dyDescent="0.25">
      <c r="A551" s="75"/>
      <c r="B551" s="1" t="str">
        <f>IF(ISBLANK(A551),"",VLOOKUP(A551,'разн. списки'!$N$3:$O$274,2,FALSE))</f>
        <v/>
      </c>
      <c r="C551" s="77"/>
      <c r="D551" s="77"/>
      <c r="E551" s="25">
        <f t="shared" si="8"/>
        <v>0</v>
      </c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9"/>
    </row>
    <row r="552" spans="1:33" x14ac:dyDescent="0.25">
      <c r="A552" s="75"/>
      <c r="B552" s="1" t="str">
        <f>IF(ISBLANK(A552),"",VLOOKUP(A552,'разн. списки'!$N$3:$O$274,2,FALSE))</f>
        <v/>
      </c>
      <c r="C552" s="77"/>
      <c r="D552" s="77"/>
      <c r="E552" s="25">
        <f t="shared" si="8"/>
        <v>0</v>
      </c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9"/>
    </row>
    <row r="553" spans="1:33" x14ac:dyDescent="0.25">
      <c r="A553" s="75"/>
      <c r="B553" s="1" t="str">
        <f>IF(ISBLANK(A553),"",VLOOKUP(A553,'разн. списки'!$N$3:$O$274,2,FALSE))</f>
        <v/>
      </c>
      <c r="C553" s="77"/>
      <c r="D553" s="77"/>
      <c r="E553" s="25">
        <f t="shared" si="8"/>
        <v>0</v>
      </c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9"/>
    </row>
    <row r="554" spans="1:33" x14ac:dyDescent="0.25">
      <c r="A554" s="75"/>
      <c r="B554" s="1" t="str">
        <f>IF(ISBLANK(A554),"",VLOOKUP(A554,'разн. списки'!$N$3:$O$274,2,FALSE))</f>
        <v/>
      </c>
      <c r="C554" s="77"/>
      <c r="D554" s="77"/>
      <c r="E554" s="25">
        <f t="shared" si="8"/>
        <v>0</v>
      </c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9"/>
    </row>
    <row r="555" spans="1:33" x14ac:dyDescent="0.25">
      <c r="A555" s="75"/>
      <c r="B555" s="1" t="str">
        <f>IF(ISBLANK(A555),"",VLOOKUP(A555,'разн. списки'!$N$3:$O$274,2,FALSE))</f>
        <v/>
      </c>
      <c r="C555" s="77"/>
      <c r="D555" s="77"/>
      <c r="E555" s="25">
        <f t="shared" si="8"/>
        <v>0</v>
      </c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9"/>
    </row>
    <row r="556" spans="1:33" x14ac:dyDescent="0.25">
      <c r="A556" s="75"/>
      <c r="B556" s="1" t="str">
        <f>IF(ISBLANK(A556),"",VLOOKUP(A556,'разн. списки'!$N$3:$O$274,2,FALSE))</f>
        <v/>
      </c>
      <c r="C556" s="77"/>
      <c r="D556" s="77"/>
      <c r="E556" s="25">
        <f t="shared" si="8"/>
        <v>0</v>
      </c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9"/>
    </row>
    <row r="557" spans="1:33" x14ac:dyDescent="0.25">
      <c r="A557" s="75"/>
      <c r="B557" s="1" t="str">
        <f>IF(ISBLANK(A557),"",VLOOKUP(A557,'разн. списки'!$N$3:$O$274,2,FALSE))</f>
        <v/>
      </c>
      <c r="C557" s="77"/>
      <c r="D557" s="77"/>
      <c r="E557" s="25">
        <f t="shared" si="8"/>
        <v>0</v>
      </c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9"/>
    </row>
    <row r="558" spans="1:33" x14ac:dyDescent="0.25">
      <c r="A558" s="75"/>
      <c r="B558" s="1" t="str">
        <f>IF(ISBLANK(A558),"",VLOOKUP(A558,'разн. списки'!$N$3:$O$274,2,FALSE))</f>
        <v/>
      </c>
      <c r="C558" s="77"/>
      <c r="D558" s="77"/>
      <c r="E558" s="25">
        <f t="shared" si="8"/>
        <v>0</v>
      </c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9"/>
    </row>
    <row r="559" spans="1:33" x14ac:dyDescent="0.25">
      <c r="A559" s="75"/>
      <c r="B559" s="1" t="str">
        <f>IF(ISBLANK(A559),"",VLOOKUP(A559,'разн. списки'!$N$3:$O$274,2,FALSE))</f>
        <v/>
      </c>
      <c r="C559" s="77"/>
      <c r="D559" s="77"/>
      <c r="E559" s="25">
        <f t="shared" si="8"/>
        <v>0</v>
      </c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9"/>
    </row>
    <row r="560" spans="1:33" x14ac:dyDescent="0.25">
      <c r="A560" s="75"/>
      <c r="B560" s="1" t="str">
        <f>IF(ISBLANK(A560),"",VLOOKUP(A560,'разн. списки'!$N$3:$O$274,2,FALSE))</f>
        <v/>
      </c>
      <c r="C560" s="77"/>
      <c r="D560" s="77"/>
      <c r="E560" s="25">
        <f t="shared" si="8"/>
        <v>0</v>
      </c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9"/>
    </row>
    <row r="561" spans="1:33" x14ac:dyDescent="0.25">
      <c r="A561" s="75"/>
      <c r="B561" s="1" t="str">
        <f>IF(ISBLANK(A561),"",VLOOKUP(A561,'разн. списки'!$N$3:$O$274,2,FALSE))</f>
        <v/>
      </c>
      <c r="C561" s="77"/>
      <c r="D561" s="77"/>
      <c r="E561" s="25">
        <f t="shared" si="8"/>
        <v>0</v>
      </c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9"/>
    </row>
    <row r="562" spans="1:33" x14ac:dyDescent="0.25">
      <c r="A562" s="75"/>
      <c r="B562" s="1" t="str">
        <f>IF(ISBLANK(A562),"",VLOOKUP(A562,'разн. списки'!$N$3:$O$274,2,FALSE))</f>
        <v/>
      </c>
      <c r="C562" s="77"/>
      <c r="D562" s="77"/>
      <c r="E562" s="25">
        <f t="shared" si="8"/>
        <v>0</v>
      </c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9"/>
    </row>
    <row r="563" spans="1:33" x14ac:dyDescent="0.25">
      <c r="A563" s="75"/>
      <c r="B563" s="1" t="str">
        <f>IF(ISBLANK(A563),"",VLOOKUP(A563,'разн. списки'!$N$3:$O$274,2,FALSE))</f>
        <v/>
      </c>
      <c r="C563" s="77"/>
      <c r="D563" s="77"/>
      <c r="E563" s="25">
        <f t="shared" si="8"/>
        <v>0</v>
      </c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9"/>
    </row>
    <row r="564" spans="1:33" x14ac:dyDescent="0.25">
      <c r="A564" s="75"/>
      <c r="B564" s="1" t="str">
        <f>IF(ISBLANK(A564),"",VLOOKUP(A564,'разн. списки'!$N$3:$O$274,2,FALSE))</f>
        <v/>
      </c>
      <c r="C564" s="77"/>
      <c r="D564" s="77"/>
      <c r="E564" s="25">
        <f t="shared" si="8"/>
        <v>0</v>
      </c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9"/>
    </row>
    <row r="565" spans="1:33" x14ac:dyDescent="0.25">
      <c r="A565" s="75"/>
      <c r="B565" s="1" t="str">
        <f>IF(ISBLANK(A565),"",VLOOKUP(A565,'разн. списки'!$N$3:$O$274,2,FALSE))</f>
        <v/>
      </c>
      <c r="C565" s="77"/>
      <c r="D565" s="77"/>
      <c r="E565" s="25">
        <f t="shared" si="8"/>
        <v>0</v>
      </c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9"/>
    </row>
    <row r="566" spans="1:33" x14ac:dyDescent="0.25">
      <c r="A566" s="75"/>
      <c r="B566" s="1" t="str">
        <f>IF(ISBLANK(A566),"",VLOOKUP(A566,'разн. списки'!$N$3:$O$274,2,FALSE))</f>
        <v/>
      </c>
      <c r="C566" s="77"/>
      <c r="D566" s="77"/>
      <c r="E566" s="25">
        <f t="shared" si="8"/>
        <v>0</v>
      </c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9"/>
    </row>
    <row r="567" spans="1:33" x14ac:dyDescent="0.25">
      <c r="A567" s="75"/>
      <c r="B567" s="1" t="str">
        <f>IF(ISBLANK(A567),"",VLOOKUP(A567,'разн. списки'!$N$3:$O$274,2,FALSE))</f>
        <v/>
      </c>
      <c r="C567" s="77"/>
      <c r="D567" s="77"/>
      <c r="E567" s="25">
        <f t="shared" si="8"/>
        <v>0</v>
      </c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9"/>
    </row>
    <row r="568" spans="1:33" x14ac:dyDescent="0.25">
      <c r="A568" s="75"/>
      <c r="B568" s="1" t="str">
        <f>IF(ISBLANK(A568),"",VLOOKUP(A568,'разн. списки'!$N$3:$O$274,2,FALSE))</f>
        <v/>
      </c>
      <c r="C568" s="77"/>
      <c r="D568" s="77"/>
      <c r="E568" s="25">
        <f t="shared" si="8"/>
        <v>0</v>
      </c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9"/>
    </row>
    <row r="569" spans="1:33" x14ac:dyDescent="0.25">
      <c r="A569" s="75"/>
      <c r="B569" s="1" t="str">
        <f>IF(ISBLANK(A569),"",VLOOKUP(A569,'разн. списки'!$N$3:$O$274,2,FALSE))</f>
        <v/>
      </c>
      <c r="C569" s="77"/>
      <c r="D569" s="77"/>
      <c r="E569" s="25">
        <f t="shared" si="8"/>
        <v>0</v>
      </c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9"/>
    </row>
    <row r="570" spans="1:33" x14ac:dyDescent="0.25">
      <c r="A570" s="75"/>
      <c r="B570" s="1" t="str">
        <f>IF(ISBLANK(A570),"",VLOOKUP(A570,'разн. списки'!$N$3:$O$274,2,FALSE))</f>
        <v/>
      </c>
      <c r="C570" s="77"/>
      <c r="D570" s="77"/>
      <c r="E570" s="25">
        <f t="shared" si="8"/>
        <v>0</v>
      </c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9"/>
    </row>
    <row r="571" spans="1:33" x14ac:dyDescent="0.25">
      <c r="A571" s="75"/>
      <c r="B571" s="1" t="str">
        <f>IF(ISBLANK(A571),"",VLOOKUP(A571,'разн. списки'!$N$3:$O$274,2,FALSE))</f>
        <v/>
      </c>
      <c r="C571" s="77"/>
      <c r="D571" s="77"/>
      <c r="E571" s="25">
        <f t="shared" si="8"/>
        <v>0</v>
      </c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9"/>
    </row>
    <row r="572" spans="1:33" x14ac:dyDescent="0.25">
      <c r="A572" s="75"/>
      <c r="B572" s="1" t="str">
        <f>IF(ISBLANK(A572),"",VLOOKUP(A572,'разн. списки'!$N$3:$O$274,2,FALSE))</f>
        <v/>
      </c>
      <c r="C572" s="77"/>
      <c r="D572" s="77"/>
      <c r="E572" s="25">
        <f t="shared" si="8"/>
        <v>0</v>
      </c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9"/>
    </row>
    <row r="573" spans="1:33" x14ac:dyDescent="0.25">
      <c r="A573" s="76"/>
      <c r="B573" s="5" t="str">
        <f>IF(ISBLANK(A573),"",VLOOKUP(A573,'разн. списки'!$N$3:$O$274,2,FALSE))</f>
        <v/>
      </c>
      <c r="C573" s="78"/>
      <c r="D573" s="78"/>
      <c r="E573" s="26">
        <f t="shared" si="8"/>
        <v>0</v>
      </c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80"/>
    </row>
  </sheetData>
  <mergeCells count="20">
    <mergeCell ref="B2:B4"/>
    <mergeCell ref="T3:W3"/>
    <mergeCell ref="X3:AA3"/>
    <mergeCell ref="AB3:AE3"/>
    <mergeCell ref="L2:AE2"/>
    <mergeCell ref="G3:H3"/>
    <mergeCell ref="C2:C4"/>
    <mergeCell ref="D2:D4"/>
    <mergeCell ref="A1:AG1"/>
    <mergeCell ref="AG2:AG4"/>
    <mergeCell ref="L3:O3"/>
    <mergeCell ref="P3:S3"/>
    <mergeCell ref="I3:I4"/>
    <mergeCell ref="J3:J4"/>
    <mergeCell ref="F2:J2"/>
    <mergeCell ref="K2:K4"/>
    <mergeCell ref="AF2:AF4"/>
    <mergeCell ref="E2:E4"/>
    <mergeCell ref="F3:F4"/>
    <mergeCell ref="A2:A4"/>
  </mergeCells>
  <phoneticPr fontId="17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'разн. списки'!$N$2:$N$274</xm:f>
          </x14:formula1>
          <xm:sqref>A7:A539</xm:sqref>
        </x14:dataValidation>
        <x14:dataValidation type="list" allowBlank="1" showInputMessage="1" showErrorMessage="1">
          <x14:formula1>
            <xm:f>'разн. списки'!$A$11:$A$13</xm:f>
          </x14:formula1>
          <xm:sqref>C7:C573</xm:sqref>
        </x14:dataValidation>
        <x14:dataValidation type="list" allowBlank="1" showInputMessage="1" showErrorMessage="1">
          <x14:formula1>
            <xm:f>'разн. списки'!$A$8:$A$9</xm:f>
          </x14:formula1>
          <xm:sqref>D7:D573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105"/>
  <sheetViews>
    <sheetView topLeftCell="A94" zoomScale="96" zoomScaleNormal="96" workbookViewId="0">
      <selection activeCell="D120" sqref="D120"/>
    </sheetView>
  </sheetViews>
  <sheetFormatPr defaultRowHeight="15" x14ac:dyDescent="0.25"/>
  <cols>
    <col min="1" max="6" width="31" customWidth="1"/>
    <col min="7" max="9" width="20.5703125" customWidth="1"/>
    <col min="10" max="12" width="38.85546875" customWidth="1"/>
  </cols>
  <sheetData>
    <row r="1" spans="1:12" ht="16.5" thickBot="1" x14ac:dyDescent="0.3">
      <c r="A1" s="179" t="s">
        <v>1217</v>
      </c>
      <c r="B1" s="179"/>
      <c r="C1" s="179"/>
      <c r="D1" s="179"/>
      <c r="E1" s="179"/>
      <c r="F1" s="179"/>
      <c r="G1" s="179"/>
      <c r="H1" s="179"/>
      <c r="I1" s="179"/>
    </row>
    <row r="2" spans="1:12" ht="15.75" x14ac:dyDescent="0.25">
      <c r="A2" s="180" t="s">
        <v>655</v>
      </c>
      <c r="B2" s="182" t="s">
        <v>1221</v>
      </c>
      <c r="C2" s="182" t="s">
        <v>14</v>
      </c>
      <c r="D2" s="182" t="s">
        <v>15</v>
      </c>
      <c r="E2" s="182" t="s">
        <v>16</v>
      </c>
      <c r="F2" s="182" t="s">
        <v>17</v>
      </c>
      <c r="G2" s="182" t="s">
        <v>631</v>
      </c>
      <c r="H2" s="182"/>
      <c r="I2" s="184"/>
    </row>
    <row r="3" spans="1:12" ht="105.75" customHeight="1" x14ac:dyDescent="0.25">
      <c r="A3" s="181"/>
      <c r="B3" s="183"/>
      <c r="C3" s="183"/>
      <c r="D3" s="183"/>
      <c r="E3" s="183"/>
      <c r="F3" s="183"/>
      <c r="G3" s="108" t="s">
        <v>632</v>
      </c>
      <c r="H3" s="108" t="s">
        <v>633</v>
      </c>
      <c r="I3" s="29" t="s">
        <v>634</v>
      </c>
    </row>
    <row r="4" spans="1:12" ht="51.75" thickBot="1" x14ac:dyDescent="0.3">
      <c r="A4" s="27">
        <f>SUM('Таб 1.1-1.2'!E17:E203)</f>
        <v>216</v>
      </c>
      <c r="B4" s="91">
        <v>0</v>
      </c>
      <c r="C4" s="91">
        <v>0</v>
      </c>
      <c r="D4" s="11">
        <f>SUM('Таб 1.1-1.2'!H16:H202)</f>
        <v>40</v>
      </c>
      <c r="E4" s="91">
        <v>150</v>
      </c>
      <c r="F4" s="91" t="s">
        <v>1266</v>
      </c>
      <c r="G4" s="91">
        <v>0</v>
      </c>
      <c r="H4" s="91">
        <v>196</v>
      </c>
      <c r="I4" s="92">
        <v>20</v>
      </c>
    </row>
    <row r="6" spans="1:12" ht="16.5" thickBot="1" x14ac:dyDescent="0.3">
      <c r="A6" s="179" t="s">
        <v>1218</v>
      </c>
      <c r="B6" s="179"/>
      <c r="C6" s="179"/>
      <c r="D6" s="179"/>
      <c r="E6" s="179"/>
      <c r="F6" s="179"/>
      <c r="G6" s="179"/>
      <c r="H6" s="179"/>
      <c r="I6" s="179"/>
      <c r="J6" s="12"/>
      <c r="K6" s="12"/>
      <c r="L6" s="13"/>
    </row>
    <row r="7" spans="1:12" ht="47.25" x14ac:dyDescent="0.25">
      <c r="A7" s="17" t="s">
        <v>624</v>
      </c>
      <c r="B7" s="106" t="s">
        <v>652</v>
      </c>
      <c r="C7" s="106" t="s">
        <v>1222</v>
      </c>
      <c r="D7" s="106" t="s">
        <v>635</v>
      </c>
      <c r="E7" s="106" t="s">
        <v>636</v>
      </c>
      <c r="F7" s="106" t="s">
        <v>637</v>
      </c>
      <c r="G7" s="106" t="s">
        <v>638</v>
      </c>
      <c r="H7" s="106" t="s">
        <v>639</v>
      </c>
      <c r="I7" s="107" t="s">
        <v>640</v>
      </c>
    </row>
    <row r="8" spans="1:12" ht="47.25" x14ac:dyDescent="0.25">
      <c r="A8" s="28" t="str">
        <f>'Таб 1.1-1.2'!$F$2</f>
        <v>Краснотурьинский индустриальный колледж</v>
      </c>
      <c r="B8" s="43" t="s">
        <v>285</v>
      </c>
      <c r="C8" s="39">
        <v>25</v>
      </c>
      <c r="D8" s="39">
        <v>18</v>
      </c>
      <c r="E8" s="39">
        <v>0</v>
      </c>
      <c r="F8" s="39">
        <v>18</v>
      </c>
      <c r="G8" s="39">
        <v>1</v>
      </c>
      <c r="H8" s="39">
        <v>0</v>
      </c>
      <c r="I8" s="93">
        <f>F8-(SUM(G8:H8))</f>
        <v>17</v>
      </c>
    </row>
    <row r="9" spans="1:12" ht="31.5" x14ac:dyDescent="0.25">
      <c r="A9" s="28" t="str">
        <f>'Таб 1.1-1.2'!$F$2</f>
        <v>Краснотурьинский индустриальный колледж</v>
      </c>
      <c r="B9" s="43" t="s">
        <v>296</v>
      </c>
      <c r="C9" s="39">
        <v>50</v>
      </c>
      <c r="D9" s="39">
        <v>35</v>
      </c>
      <c r="E9" s="39">
        <v>0</v>
      </c>
      <c r="F9" s="39">
        <v>35</v>
      </c>
      <c r="G9" s="39"/>
      <c r="H9" s="39"/>
      <c r="I9" s="93">
        <f t="shared" ref="I9:I72" si="0">F9-(SUM(G9:H9))</f>
        <v>35</v>
      </c>
    </row>
    <row r="10" spans="1:12" ht="47.25" x14ac:dyDescent="0.25">
      <c r="A10" s="28" t="str">
        <f>'Таб 1.1-1.2'!$F$2</f>
        <v>Краснотурьинский индустриальный колледж</v>
      </c>
      <c r="B10" s="43" t="s">
        <v>336</v>
      </c>
      <c r="C10" s="39">
        <v>32</v>
      </c>
      <c r="D10" s="39">
        <v>25</v>
      </c>
      <c r="E10" s="39">
        <v>0</v>
      </c>
      <c r="F10" s="39">
        <v>25</v>
      </c>
      <c r="G10" s="39">
        <v>0</v>
      </c>
      <c r="H10" s="39">
        <v>4</v>
      </c>
      <c r="I10" s="93">
        <f t="shared" si="0"/>
        <v>21</v>
      </c>
    </row>
    <row r="11" spans="1:12" ht="94.5" x14ac:dyDescent="0.25">
      <c r="A11" s="28" t="str">
        <f>'Таб 1.1-1.2'!$F$2</f>
        <v>Краснотурьинский индустриальный колледж</v>
      </c>
      <c r="B11" s="43" t="s">
        <v>345</v>
      </c>
      <c r="C11" s="39">
        <v>25</v>
      </c>
      <c r="D11" s="39">
        <v>21</v>
      </c>
      <c r="E11" s="39">
        <v>0</v>
      </c>
      <c r="F11" s="39">
        <v>21</v>
      </c>
      <c r="G11" s="39">
        <v>0</v>
      </c>
      <c r="H11" s="39">
        <v>18</v>
      </c>
      <c r="I11" s="93">
        <f t="shared" si="0"/>
        <v>3</v>
      </c>
    </row>
    <row r="12" spans="1:12" ht="63" x14ac:dyDescent="0.25">
      <c r="A12" s="28" t="str">
        <f>'Таб 1.1-1.2'!$F$2</f>
        <v>Краснотурьинский индустриальный колледж</v>
      </c>
      <c r="B12" s="43" t="s">
        <v>350</v>
      </c>
      <c r="C12" s="39">
        <v>32</v>
      </c>
      <c r="D12" s="39">
        <v>29</v>
      </c>
      <c r="E12" s="39">
        <v>0</v>
      </c>
      <c r="F12" s="39">
        <v>29</v>
      </c>
      <c r="G12" s="39">
        <v>1</v>
      </c>
      <c r="H12" s="39">
        <v>1</v>
      </c>
      <c r="I12" s="93">
        <f t="shared" si="0"/>
        <v>27</v>
      </c>
    </row>
    <row r="13" spans="1:12" ht="31.5" x14ac:dyDescent="0.25">
      <c r="A13" s="28" t="str">
        <f>'Таб 1.1-1.2'!$F$2</f>
        <v>Краснотурьинский индустриальный колледж</v>
      </c>
      <c r="B13" s="43" t="s">
        <v>412</v>
      </c>
      <c r="C13" s="39">
        <v>25</v>
      </c>
      <c r="D13" s="39">
        <v>15</v>
      </c>
      <c r="E13" s="39">
        <v>0</v>
      </c>
      <c r="F13" s="39">
        <v>15</v>
      </c>
      <c r="G13" s="39">
        <v>1</v>
      </c>
      <c r="H13" s="39">
        <v>11</v>
      </c>
      <c r="I13" s="93">
        <f t="shared" si="0"/>
        <v>3</v>
      </c>
    </row>
    <row r="14" spans="1:12" ht="47.25" x14ac:dyDescent="0.25">
      <c r="A14" s="28" t="str">
        <f>'Таб 1.1-1.2'!$F$2</f>
        <v>Краснотурьинский индустриальный колледж</v>
      </c>
      <c r="B14" s="43" t="s">
        <v>490</v>
      </c>
      <c r="C14" s="39">
        <v>25</v>
      </c>
      <c r="D14" s="39">
        <v>21</v>
      </c>
      <c r="E14" s="39">
        <v>0</v>
      </c>
      <c r="F14" s="39">
        <v>21</v>
      </c>
      <c r="G14" s="39">
        <v>2</v>
      </c>
      <c r="H14" s="39">
        <v>3</v>
      </c>
      <c r="I14" s="93">
        <f t="shared" si="0"/>
        <v>16</v>
      </c>
    </row>
    <row r="15" spans="1:12" ht="31.5" x14ac:dyDescent="0.25">
      <c r="A15" s="28" t="str">
        <f>'Таб 1.1-1.2'!$F$2</f>
        <v>Краснотурьинский индустриальный колледж</v>
      </c>
      <c r="B15" s="43" t="s">
        <v>500</v>
      </c>
      <c r="C15" s="39">
        <v>63</v>
      </c>
      <c r="D15" s="39">
        <v>52</v>
      </c>
      <c r="E15" s="39">
        <v>0</v>
      </c>
      <c r="F15" s="39">
        <v>52</v>
      </c>
      <c r="G15" s="39">
        <v>8</v>
      </c>
      <c r="H15" s="39">
        <v>9</v>
      </c>
      <c r="I15" s="93">
        <f t="shared" si="0"/>
        <v>35</v>
      </c>
    </row>
    <row r="16" spans="1:12" ht="31.5" x14ac:dyDescent="0.25">
      <c r="A16" s="28" t="str">
        <f>'Таб 1.1-1.2'!$F$2</f>
        <v>Краснотурьинский индустриальный колледж</v>
      </c>
      <c r="B16" s="39"/>
      <c r="C16" s="39"/>
      <c r="D16" s="39"/>
      <c r="E16" s="39"/>
      <c r="F16" s="39"/>
      <c r="G16" s="39"/>
      <c r="H16" s="39"/>
      <c r="I16" s="93">
        <f t="shared" si="0"/>
        <v>0</v>
      </c>
    </row>
    <row r="17" spans="1:9" ht="31.5" x14ac:dyDescent="0.25">
      <c r="A17" s="28" t="str">
        <f>'Таб 1.1-1.2'!$F$2</f>
        <v>Краснотурьинский индустриальный колледж</v>
      </c>
      <c r="B17" s="39"/>
      <c r="C17" s="39"/>
      <c r="D17" s="39"/>
      <c r="E17" s="39"/>
      <c r="F17" s="39"/>
      <c r="G17" s="39"/>
      <c r="H17" s="39"/>
      <c r="I17" s="93">
        <f t="shared" si="0"/>
        <v>0</v>
      </c>
    </row>
    <row r="18" spans="1:9" ht="31.5" x14ac:dyDescent="0.25">
      <c r="A18" s="28" t="str">
        <f>'Таб 1.1-1.2'!$F$2</f>
        <v>Краснотурьинский индустриальный колледж</v>
      </c>
      <c r="B18" s="39"/>
      <c r="C18" s="39"/>
      <c r="D18" s="39"/>
      <c r="E18" s="39"/>
      <c r="F18" s="39"/>
      <c r="G18" s="39"/>
      <c r="H18" s="39"/>
      <c r="I18" s="93">
        <f t="shared" si="0"/>
        <v>0</v>
      </c>
    </row>
    <row r="19" spans="1:9" ht="31.5" x14ac:dyDescent="0.25">
      <c r="A19" s="28" t="str">
        <f>'Таб 1.1-1.2'!$F$2</f>
        <v>Краснотурьинский индустриальный колледж</v>
      </c>
      <c r="B19" s="39"/>
      <c r="C19" s="39"/>
      <c r="D19" s="39"/>
      <c r="E19" s="39"/>
      <c r="F19" s="39"/>
      <c r="G19" s="39"/>
      <c r="H19" s="39"/>
      <c r="I19" s="93">
        <f t="shared" si="0"/>
        <v>0</v>
      </c>
    </row>
    <row r="20" spans="1:9" ht="31.5" x14ac:dyDescent="0.25">
      <c r="A20" s="28" t="str">
        <f>'Таб 1.1-1.2'!$F$2</f>
        <v>Краснотурьинский индустриальный колледж</v>
      </c>
      <c r="B20" s="39"/>
      <c r="C20" s="39"/>
      <c r="D20" s="39"/>
      <c r="E20" s="39"/>
      <c r="F20" s="39"/>
      <c r="G20" s="39"/>
      <c r="H20" s="39"/>
      <c r="I20" s="93">
        <f t="shared" si="0"/>
        <v>0</v>
      </c>
    </row>
    <row r="21" spans="1:9" ht="31.5" x14ac:dyDescent="0.25">
      <c r="A21" s="28" t="str">
        <f>'Таб 1.1-1.2'!$F$2</f>
        <v>Краснотурьинский индустриальный колледж</v>
      </c>
      <c r="B21" s="39"/>
      <c r="C21" s="39"/>
      <c r="D21" s="39"/>
      <c r="E21" s="39"/>
      <c r="F21" s="39"/>
      <c r="G21" s="39"/>
      <c r="H21" s="39"/>
      <c r="I21" s="93">
        <f t="shared" si="0"/>
        <v>0</v>
      </c>
    </row>
    <row r="22" spans="1:9" ht="31.5" x14ac:dyDescent="0.25">
      <c r="A22" s="28" t="str">
        <f>'Таб 1.1-1.2'!$F$2</f>
        <v>Краснотурьинский индустриальный колледж</v>
      </c>
      <c r="B22" s="39"/>
      <c r="C22" s="39"/>
      <c r="D22" s="39"/>
      <c r="E22" s="39"/>
      <c r="F22" s="39"/>
      <c r="G22" s="39"/>
      <c r="H22" s="39"/>
      <c r="I22" s="93">
        <f t="shared" si="0"/>
        <v>0</v>
      </c>
    </row>
    <row r="23" spans="1:9" ht="31.5" x14ac:dyDescent="0.25">
      <c r="A23" s="28" t="str">
        <f>'Таб 1.1-1.2'!$F$2</f>
        <v>Краснотурьинский индустриальный колледж</v>
      </c>
      <c r="B23" s="39"/>
      <c r="C23" s="39"/>
      <c r="D23" s="39"/>
      <c r="E23" s="39"/>
      <c r="F23" s="39"/>
      <c r="G23" s="39"/>
      <c r="H23" s="39"/>
      <c r="I23" s="93">
        <f t="shared" si="0"/>
        <v>0</v>
      </c>
    </row>
    <row r="24" spans="1:9" ht="31.5" x14ac:dyDescent="0.25">
      <c r="A24" s="28" t="str">
        <f>'Таб 1.1-1.2'!$F$2</f>
        <v>Краснотурьинский индустриальный колледж</v>
      </c>
      <c r="B24" s="39"/>
      <c r="C24" s="39"/>
      <c r="D24" s="39"/>
      <c r="E24" s="39"/>
      <c r="F24" s="39"/>
      <c r="G24" s="39"/>
      <c r="H24" s="39"/>
      <c r="I24" s="93">
        <f t="shared" si="0"/>
        <v>0</v>
      </c>
    </row>
    <row r="25" spans="1:9" ht="31.5" x14ac:dyDescent="0.25">
      <c r="A25" s="28" t="str">
        <f>'Таб 1.1-1.2'!$F$2</f>
        <v>Краснотурьинский индустриальный колледж</v>
      </c>
      <c r="B25" s="39"/>
      <c r="C25" s="39"/>
      <c r="D25" s="39"/>
      <c r="E25" s="39"/>
      <c r="F25" s="39"/>
      <c r="G25" s="39"/>
      <c r="H25" s="39"/>
      <c r="I25" s="93">
        <f t="shared" si="0"/>
        <v>0</v>
      </c>
    </row>
    <row r="26" spans="1:9" ht="31.5" x14ac:dyDescent="0.25">
      <c r="A26" s="28" t="str">
        <f>'Таб 1.1-1.2'!$F$2</f>
        <v>Краснотурьинский индустриальный колледж</v>
      </c>
      <c r="B26" s="39"/>
      <c r="C26" s="39"/>
      <c r="D26" s="39"/>
      <c r="E26" s="39"/>
      <c r="F26" s="39"/>
      <c r="G26" s="39"/>
      <c r="H26" s="39"/>
      <c r="I26" s="93">
        <f t="shared" si="0"/>
        <v>0</v>
      </c>
    </row>
    <row r="27" spans="1:9" ht="31.5" x14ac:dyDescent="0.25">
      <c r="A27" s="28" t="str">
        <f>'Таб 1.1-1.2'!$F$2</f>
        <v>Краснотурьинский индустриальный колледж</v>
      </c>
      <c r="B27" s="39"/>
      <c r="C27" s="39"/>
      <c r="D27" s="39"/>
      <c r="E27" s="39"/>
      <c r="F27" s="39"/>
      <c r="G27" s="39"/>
      <c r="H27" s="39"/>
      <c r="I27" s="93">
        <f t="shared" si="0"/>
        <v>0</v>
      </c>
    </row>
    <row r="28" spans="1:9" ht="31.5" x14ac:dyDescent="0.25">
      <c r="A28" s="28" t="str">
        <f>'Таб 1.1-1.2'!$F$2</f>
        <v>Краснотурьинский индустриальный колледж</v>
      </c>
      <c r="B28" s="39"/>
      <c r="C28" s="39"/>
      <c r="D28" s="39"/>
      <c r="E28" s="39"/>
      <c r="F28" s="39"/>
      <c r="G28" s="39"/>
      <c r="H28" s="39"/>
      <c r="I28" s="93">
        <f t="shared" si="0"/>
        <v>0</v>
      </c>
    </row>
    <row r="29" spans="1:9" ht="31.5" x14ac:dyDescent="0.25">
      <c r="A29" s="28" t="str">
        <f>'Таб 1.1-1.2'!$F$2</f>
        <v>Краснотурьинский индустриальный колледж</v>
      </c>
      <c r="B29" s="39"/>
      <c r="C29" s="39"/>
      <c r="D29" s="39"/>
      <c r="E29" s="39"/>
      <c r="F29" s="39"/>
      <c r="G29" s="39"/>
      <c r="H29" s="39"/>
      <c r="I29" s="93">
        <f t="shared" si="0"/>
        <v>0</v>
      </c>
    </row>
    <row r="30" spans="1:9" ht="31.5" x14ac:dyDescent="0.25">
      <c r="A30" s="28" t="str">
        <f>'Таб 1.1-1.2'!$F$2</f>
        <v>Краснотурьинский индустриальный колледж</v>
      </c>
      <c r="B30" s="39"/>
      <c r="C30" s="39"/>
      <c r="D30" s="39"/>
      <c r="E30" s="39"/>
      <c r="F30" s="39"/>
      <c r="G30" s="39"/>
      <c r="H30" s="39"/>
      <c r="I30" s="93">
        <f t="shared" si="0"/>
        <v>0</v>
      </c>
    </row>
    <row r="31" spans="1:9" ht="31.5" x14ac:dyDescent="0.25">
      <c r="A31" s="28" t="str">
        <f>'Таб 1.1-1.2'!$F$2</f>
        <v>Краснотурьинский индустриальный колледж</v>
      </c>
      <c r="B31" s="39"/>
      <c r="C31" s="39"/>
      <c r="D31" s="39"/>
      <c r="E31" s="39"/>
      <c r="F31" s="39"/>
      <c r="G31" s="39"/>
      <c r="H31" s="39"/>
      <c r="I31" s="93">
        <f t="shared" si="0"/>
        <v>0</v>
      </c>
    </row>
    <row r="32" spans="1:9" ht="31.5" x14ac:dyDescent="0.25">
      <c r="A32" s="28" t="str">
        <f>'Таб 1.1-1.2'!$F$2</f>
        <v>Краснотурьинский индустриальный колледж</v>
      </c>
      <c r="B32" s="39"/>
      <c r="C32" s="39"/>
      <c r="D32" s="39"/>
      <c r="E32" s="39"/>
      <c r="F32" s="39"/>
      <c r="G32" s="39"/>
      <c r="H32" s="39"/>
      <c r="I32" s="93">
        <f t="shared" si="0"/>
        <v>0</v>
      </c>
    </row>
    <row r="33" spans="1:9" ht="31.5" x14ac:dyDescent="0.25">
      <c r="A33" s="28" t="str">
        <f>'Таб 1.1-1.2'!$F$2</f>
        <v>Краснотурьинский индустриальный колледж</v>
      </c>
      <c r="B33" s="39"/>
      <c r="C33" s="39"/>
      <c r="D33" s="39"/>
      <c r="E33" s="39"/>
      <c r="F33" s="39"/>
      <c r="G33" s="39"/>
      <c r="H33" s="39"/>
      <c r="I33" s="93">
        <f t="shared" si="0"/>
        <v>0</v>
      </c>
    </row>
    <row r="34" spans="1:9" ht="31.5" x14ac:dyDescent="0.25">
      <c r="A34" s="28" t="str">
        <f>'Таб 1.1-1.2'!$F$2</f>
        <v>Краснотурьинский индустриальный колледж</v>
      </c>
      <c r="B34" s="39"/>
      <c r="C34" s="39"/>
      <c r="D34" s="39"/>
      <c r="E34" s="39"/>
      <c r="F34" s="39"/>
      <c r="G34" s="39"/>
      <c r="H34" s="39"/>
      <c r="I34" s="93">
        <f t="shared" si="0"/>
        <v>0</v>
      </c>
    </row>
    <row r="35" spans="1:9" ht="31.5" x14ac:dyDescent="0.25">
      <c r="A35" s="28" t="str">
        <f>'Таб 1.1-1.2'!$F$2</f>
        <v>Краснотурьинский индустриальный колледж</v>
      </c>
      <c r="B35" s="39"/>
      <c r="C35" s="39"/>
      <c r="D35" s="39"/>
      <c r="E35" s="39"/>
      <c r="F35" s="39"/>
      <c r="G35" s="39"/>
      <c r="H35" s="39"/>
      <c r="I35" s="93">
        <f t="shared" si="0"/>
        <v>0</v>
      </c>
    </row>
    <row r="36" spans="1:9" ht="31.5" x14ac:dyDescent="0.25">
      <c r="A36" s="28" t="str">
        <f>'Таб 1.1-1.2'!$F$2</f>
        <v>Краснотурьинский индустриальный колледж</v>
      </c>
      <c r="B36" s="39"/>
      <c r="C36" s="39"/>
      <c r="D36" s="39"/>
      <c r="E36" s="39"/>
      <c r="F36" s="39"/>
      <c r="G36" s="39"/>
      <c r="H36" s="39"/>
      <c r="I36" s="93">
        <f t="shared" si="0"/>
        <v>0</v>
      </c>
    </row>
    <row r="37" spans="1:9" ht="31.5" x14ac:dyDescent="0.25">
      <c r="A37" s="28" t="str">
        <f>'Таб 1.1-1.2'!$F$2</f>
        <v>Краснотурьинский индустриальный колледж</v>
      </c>
      <c r="B37" s="39"/>
      <c r="C37" s="39"/>
      <c r="D37" s="39"/>
      <c r="E37" s="39"/>
      <c r="F37" s="39"/>
      <c r="G37" s="39"/>
      <c r="H37" s="39"/>
      <c r="I37" s="93">
        <f t="shared" si="0"/>
        <v>0</v>
      </c>
    </row>
    <row r="38" spans="1:9" ht="31.5" x14ac:dyDescent="0.25">
      <c r="A38" s="28" t="str">
        <f>'Таб 1.1-1.2'!$F$2</f>
        <v>Краснотурьинский индустриальный колледж</v>
      </c>
      <c r="B38" s="39"/>
      <c r="C38" s="39"/>
      <c r="D38" s="39"/>
      <c r="E38" s="39"/>
      <c r="F38" s="39"/>
      <c r="G38" s="39"/>
      <c r="H38" s="39"/>
      <c r="I38" s="93">
        <f t="shared" si="0"/>
        <v>0</v>
      </c>
    </row>
    <row r="39" spans="1:9" ht="31.5" x14ac:dyDescent="0.25">
      <c r="A39" s="28" t="str">
        <f>'Таб 1.1-1.2'!$F$2</f>
        <v>Краснотурьинский индустриальный колледж</v>
      </c>
      <c r="B39" s="39"/>
      <c r="C39" s="39"/>
      <c r="D39" s="39"/>
      <c r="E39" s="39"/>
      <c r="F39" s="39"/>
      <c r="G39" s="39"/>
      <c r="H39" s="39"/>
      <c r="I39" s="93">
        <f t="shared" si="0"/>
        <v>0</v>
      </c>
    </row>
    <row r="40" spans="1:9" ht="31.5" x14ac:dyDescent="0.25">
      <c r="A40" s="28" t="str">
        <f>'Таб 1.1-1.2'!$F$2</f>
        <v>Краснотурьинский индустриальный колледж</v>
      </c>
      <c r="B40" s="39"/>
      <c r="C40" s="39"/>
      <c r="D40" s="39"/>
      <c r="E40" s="39"/>
      <c r="F40" s="39"/>
      <c r="G40" s="39"/>
      <c r="H40" s="39"/>
      <c r="I40" s="93">
        <f t="shared" si="0"/>
        <v>0</v>
      </c>
    </row>
    <row r="41" spans="1:9" ht="31.5" x14ac:dyDescent="0.25">
      <c r="A41" s="28" t="str">
        <f>'Таб 1.1-1.2'!$F$2</f>
        <v>Краснотурьинский индустриальный колледж</v>
      </c>
      <c r="B41" s="39"/>
      <c r="C41" s="39"/>
      <c r="D41" s="39"/>
      <c r="E41" s="39"/>
      <c r="F41" s="39"/>
      <c r="G41" s="39"/>
      <c r="H41" s="39"/>
      <c r="I41" s="93">
        <f t="shared" si="0"/>
        <v>0</v>
      </c>
    </row>
    <row r="42" spans="1:9" ht="31.5" x14ac:dyDescent="0.25">
      <c r="A42" s="28" t="str">
        <f>'Таб 1.1-1.2'!$F$2</f>
        <v>Краснотурьинский индустриальный колледж</v>
      </c>
      <c r="B42" s="39"/>
      <c r="C42" s="39"/>
      <c r="D42" s="39"/>
      <c r="E42" s="39"/>
      <c r="F42" s="39"/>
      <c r="G42" s="39"/>
      <c r="H42" s="39"/>
      <c r="I42" s="93">
        <f t="shared" si="0"/>
        <v>0</v>
      </c>
    </row>
    <row r="43" spans="1:9" ht="31.5" x14ac:dyDescent="0.25">
      <c r="A43" s="28" t="str">
        <f>'Таб 1.1-1.2'!$F$2</f>
        <v>Краснотурьинский индустриальный колледж</v>
      </c>
      <c r="B43" s="39"/>
      <c r="C43" s="39"/>
      <c r="D43" s="39"/>
      <c r="E43" s="39"/>
      <c r="F43" s="39"/>
      <c r="G43" s="39"/>
      <c r="H43" s="39"/>
      <c r="I43" s="93">
        <f t="shared" si="0"/>
        <v>0</v>
      </c>
    </row>
    <row r="44" spans="1:9" ht="31.5" x14ac:dyDescent="0.25">
      <c r="A44" s="28" t="str">
        <f>'Таб 1.1-1.2'!$F$2</f>
        <v>Краснотурьинский индустриальный колледж</v>
      </c>
      <c r="B44" s="39"/>
      <c r="C44" s="39"/>
      <c r="D44" s="39"/>
      <c r="E44" s="39"/>
      <c r="F44" s="39"/>
      <c r="G44" s="39"/>
      <c r="H44" s="39"/>
      <c r="I44" s="93">
        <f t="shared" si="0"/>
        <v>0</v>
      </c>
    </row>
    <row r="45" spans="1:9" ht="31.5" x14ac:dyDescent="0.25">
      <c r="A45" s="28" t="str">
        <f>'Таб 1.1-1.2'!$F$2</f>
        <v>Краснотурьинский индустриальный колледж</v>
      </c>
      <c r="B45" s="39"/>
      <c r="C45" s="39"/>
      <c r="D45" s="39"/>
      <c r="E45" s="39"/>
      <c r="F45" s="39"/>
      <c r="G45" s="39"/>
      <c r="H45" s="39"/>
      <c r="I45" s="93">
        <f t="shared" si="0"/>
        <v>0</v>
      </c>
    </row>
    <row r="46" spans="1:9" ht="31.5" x14ac:dyDescent="0.25">
      <c r="A46" s="28" t="str">
        <f>'Таб 1.1-1.2'!$F$2</f>
        <v>Краснотурьинский индустриальный колледж</v>
      </c>
      <c r="B46" s="39"/>
      <c r="C46" s="39"/>
      <c r="D46" s="39"/>
      <c r="E46" s="39"/>
      <c r="F46" s="39"/>
      <c r="G46" s="39"/>
      <c r="H46" s="39"/>
      <c r="I46" s="93">
        <f t="shared" si="0"/>
        <v>0</v>
      </c>
    </row>
    <row r="47" spans="1:9" ht="31.5" x14ac:dyDescent="0.25">
      <c r="A47" s="28" t="str">
        <f>'Таб 1.1-1.2'!$F$2</f>
        <v>Краснотурьинский индустриальный колледж</v>
      </c>
      <c r="B47" s="39"/>
      <c r="C47" s="39"/>
      <c r="D47" s="39"/>
      <c r="E47" s="39"/>
      <c r="F47" s="39"/>
      <c r="G47" s="39"/>
      <c r="H47" s="39"/>
      <c r="I47" s="93">
        <f t="shared" si="0"/>
        <v>0</v>
      </c>
    </row>
    <row r="48" spans="1:9" ht="31.5" x14ac:dyDescent="0.25">
      <c r="A48" s="28" t="str">
        <f>'Таб 1.1-1.2'!$F$2</f>
        <v>Краснотурьинский индустриальный колледж</v>
      </c>
      <c r="B48" s="39"/>
      <c r="C48" s="39"/>
      <c r="D48" s="39"/>
      <c r="E48" s="39"/>
      <c r="F48" s="39"/>
      <c r="G48" s="39"/>
      <c r="H48" s="39"/>
      <c r="I48" s="93">
        <f t="shared" si="0"/>
        <v>0</v>
      </c>
    </row>
    <row r="49" spans="1:9" ht="31.5" x14ac:dyDescent="0.25">
      <c r="A49" s="28" t="str">
        <f>'Таб 1.1-1.2'!$F$2</f>
        <v>Краснотурьинский индустриальный колледж</v>
      </c>
      <c r="B49" s="39"/>
      <c r="C49" s="39"/>
      <c r="D49" s="39"/>
      <c r="E49" s="39"/>
      <c r="F49" s="39"/>
      <c r="G49" s="39"/>
      <c r="H49" s="39"/>
      <c r="I49" s="93">
        <f t="shared" si="0"/>
        <v>0</v>
      </c>
    </row>
    <row r="50" spans="1:9" ht="31.5" x14ac:dyDescent="0.25">
      <c r="A50" s="28" t="str">
        <f>'Таб 1.1-1.2'!$F$2</f>
        <v>Краснотурьинский индустриальный колледж</v>
      </c>
      <c r="B50" s="39"/>
      <c r="C50" s="39"/>
      <c r="D50" s="39"/>
      <c r="E50" s="39"/>
      <c r="F50" s="39"/>
      <c r="G50" s="39"/>
      <c r="H50" s="39"/>
      <c r="I50" s="93">
        <f t="shared" si="0"/>
        <v>0</v>
      </c>
    </row>
    <row r="51" spans="1:9" ht="31.5" x14ac:dyDescent="0.25">
      <c r="A51" s="28" t="str">
        <f>'Таб 1.1-1.2'!$F$2</f>
        <v>Краснотурьинский индустриальный колледж</v>
      </c>
      <c r="B51" s="39"/>
      <c r="C51" s="39"/>
      <c r="D51" s="39"/>
      <c r="E51" s="39"/>
      <c r="F51" s="39"/>
      <c r="G51" s="39"/>
      <c r="H51" s="39"/>
      <c r="I51" s="93">
        <f t="shared" si="0"/>
        <v>0</v>
      </c>
    </row>
    <row r="52" spans="1:9" ht="31.5" x14ac:dyDescent="0.25">
      <c r="A52" s="28" t="str">
        <f>'Таб 1.1-1.2'!$F$2</f>
        <v>Краснотурьинский индустриальный колледж</v>
      </c>
      <c r="B52" s="39"/>
      <c r="C52" s="39"/>
      <c r="D52" s="39"/>
      <c r="E52" s="39"/>
      <c r="F52" s="39"/>
      <c r="G52" s="39"/>
      <c r="H52" s="39"/>
      <c r="I52" s="93">
        <f t="shared" si="0"/>
        <v>0</v>
      </c>
    </row>
    <row r="53" spans="1:9" ht="31.5" x14ac:dyDescent="0.25">
      <c r="A53" s="28" t="str">
        <f>'Таб 1.1-1.2'!$F$2</f>
        <v>Краснотурьинский индустриальный колледж</v>
      </c>
      <c r="B53" s="39"/>
      <c r="C53" s="39"/>
      <c r="D53" s="39"/>
      <c r="E53" s="39"/>
      <c r="F53" s="39"/>
      <c r="G53" s="39"/>
      <c r="H53" s="39"/>
      <c r="I53" s="93">
        <f t="shared" si="0"/>
        <v>0</v>
      </c>
    </row>
    <row r="54" spans="1:9" ht="31.5" x14ac:dyDescent="0.25">
      <c r="A54" s="28" t="str">
        <f>'Таб 1.1-1.2'!$F$2</f>
        <v>Краснотурьинский индустриальный колледж</v>
      </c>
      <c r="B54" s="39"/>
      <c r="C54" s="39"/>
      <c r="D54" s="39"/>
      <c r="E54" s="39"/>
      <c r="F54" s="39"/>
      <c r="G54" s="39"/>
      <c r="H54" s="39"/>
      <c r="I54" s="93">
        <f t="shared" si="0"/>
        <v>0</v>
      </c>
    </row>
    <row r="55" spans="1:9" ht="31.5" x14ac:dyDescent="0.25">
      <c r="A55" s="28" t="str">
        <f>'Таб 1.1-1.2'!$F$2</f>
        <v>Краснотурьинский индустриальный колледж</v>
      </c>
      <c r="B55" s="39"/>
      <c r="C55" s="39"/>
      <c r="D55" s="39"/>
      <c r="E55" s="39"/>
      <c r="F55" s="39"/>
      <c r="G55" s="39"/>
      <c r="H55" s="39"/>
      <c r="I55" s="93">
        <f t="shared" si="0"/>
        <v>0</v>
      </c>
    </row>
    <row r="56" spans="1:9" ht="31.5" x14ac:dyDescent="0.25">
      <c r="A56" s="28" t="str">
        <f>'Таб 1.1-1.2'!$F$2</f>
        <v>Краснотурьинский индустриальный колледж</v>
      </c>
      <c r="B56" s="39"/>
      <c r="C56" s="39"/>
      <c r="D56" s="39"/>
      <c r="E56" s="39"/>
      <c r="F56" s="39"/>
      <c r="G56" s="39"/>
      <c r="H56" s="39"/>
      <c r="I56" s="93">
        <f t="shared" si="0"/>
        <v>0</v>
      </c>
    </row>
    <row r="57" spans="1:9" ht="31.5" x14ac:dyDescent="0.25">
      <c r="A57" s="28" t="str">
        <f>'Таб 1.1-1.2'!$F$2</f>
        <v>Краснотурьинский индустриальный колледж</v>
      </c>
      <c r="B57" s="39"/>
      <c r="C57" s="39"/>
      <c r="D57" s="39"/>
      <c r="E57" s="39"/>
      <c r="F57" s="39"/>
      <c r="G57" s="39"/>
      <c r="H57" s="39"/>
      <c r="I57" s="93">
        <f t="shared" si="0"/>
        <v>0</v>
      </c>
    </row>
    <row r="58" spans="1:9" ht="31.5" x14ac:dyDescent="0.25">
      <c r="A58" s="28" t="str">
        <f>'Таб 1.1-1.2'!$F$2</f>
        <v>Краснотурьинский индустриальный колледж</v>
      </c>
      <c r="B58" s="39"/>
      <c r="C58" s="39"/>
      <c r="D58" s="39"/>
      <c r="E58" s="39"/>
      <c r="F58" s="39"/>
      <c r="G58" s="39"/>
      <c r="H58" s="39"/>
      <c r="I58" s="93">
        <f t="shared" si="0"/>
        <v>0</v>
      </c>
    </row>
    <row r="59" spans="1:9" ht="31.5" x14ac:dyDescent="0.25">
      <c r="A59" s="28" t="str">
        <f>'Таб 1.1-1.2'!$F$2</f>
        <v>Краснотурьинский индустриальный колледж</v>
      </c>
      <c r="B59" s="39"/>
      <c r="C59" s="39"/>
      <c r="D59" s="39"/>
      <c r="E59" s="39"/>
      <c r="F59" s="39"/>
      <c r="G59" s="39"/>
      <c r="H59" s="39"/>
      <c r="I59" s="93">
        <f t="shared" si="0"/>
        <v>0</v>
      </c>
    </row>
    <row r="60" spans="1:9" ht="31.5" x14ac:dyDescent="0.25">
      <c r="A60" s="28" t="str">
        <f>'Таб 1.1-1.2'!$F$2</f>
        <v>Краснотурьинский индустриальный колледж</v>
      </c>
      <c r="B60" s="39"/>
      <c r="C60" s="39"/>
      <c r="D60" s="39"/>
      <c r="E60" s="39"/>
      <c r="F60" s="39"/>
      <c r="G60" s="39"/>
      <c r="H60" s="39"/>
      <c r="I60" s="93">
        <f t="shared" si="0"/>
        <v>0</v>
      </c>
    </row>
    <row r="61" spans="1:9" ht="31.5" x14ac:dyDescent="0.25">
      <c r="A61" s="28" t="str">
        <f>'Таб 1.1-1.2'!$F$2</f>
        <v>Краснотурьинский индустриальный колледж</v>
      </c>
      <c r="B61" s="39"/>
      <c r="C61" s="39"/>
      <c r="D61" s="39"/>
      <c r="E61" s="39"/>
      <c r="F61" s="39"/>
      <c r="G61" s="39"/>
      <c r="H61" s="39"/>
      <c r="I61" s="93">
        <f t="shared" si="0"/>
        <v>0</v>
      </c>
    </row>
    <row r="62" spans="1:9" ht="31.5" x14ac:dyDescent="0.25">
      <c r="A62" s="28" t="str">
        <f>'Таб 1.1-1.2'!$F$2</f>
        <v>Краснотурьинский индустриальный колледж</v>
      </c>
      <c r="B62" s="39"/>
      <c r="C62" s="39"/>
      <c r="D62" s="39"/>
      <c r="E62" s="39"/>
      <c r="F62" s="39"/>
      <c r="G62" s="39"/>
      <c r="H62" s="39"/>
      <c r="I62" s="93">
        <f t="shared" si="0"/>
        <v>0</v>
      </c>
    </row>
    <row r="63" spans="1:9" ht="31.5" x14ac:dyDescent="0.25">
      <c r="A63" s="28" t="str">
        <f>'Таб 1.1-1.2'!$F$2</f>
        <v>Краснотурьинский индустриальный колледж</v>
      </c>
      <c r="B63" s="39"/>
      <c r="C63" s="39"/>
      <c r="D63" s="39"/>
      <c r="E63" s="39"/>
      <c r="F63" s="39"/>
      <c r="G63" s="39"/>
      <c r="H63" s="39"/>
      <c r="I63" s="93">
        <f t="shared" si="0"/>
        <v>0</v>
      </c>
    </row>
    <row r="64" spans="1:9" ht="31.5" x14ac:dyDescent="0.25">
      <c r="A64" s="28" t="str">
        <f>'Таб 1.1-1.2'!$F$2</f>
        <v>Краснотурьинский индустриальный колледж</v>
      </c>
      <c r="B64" s="39"/>
      <c r="C64" s="39"/>
      <c r="D64" s="39"/>
      <c r="E64" s="39"/>
      <c r="F64" s="39"/>
      <c r="G64" s="39"/>
      <c r="H64" s="39"/>
      <c r="I64" s="93">
        <f t="shared" si="0"/>
        <v>0</v>
      </c>
    </row>
    <row r="65" spans="1:9" ht="31.5" x14ac:dyDescent="0.25">
      <c r="A65" s="28" t="str">
        <f>'Таб 1.1-1.2'!$F$2</f>
        <v>Краснотурьинский индустриальный колледж</v>
      </c>
      <c r="B65" s="39"/>
      <c r="C65" s="39"/>
      <c r="D65" s="39"/>
      <c r="E65" s="39"/>
      <c r="F65" s="39"/>
      <c r="G65" s="39"/>
      <c r="H65" s="39"/>
      <c r="I65" s="93">
        <f t="shared" si="0"/>
        <v>0</v>
      </c>
    </row>
    <row r="66" spans="1:9" ht="31.5" x14ac:dyDescent="0.25">
      <c r="A66" s="28" t="str">
        <f>'Таб 1.1-1.2'!$F$2</f>
        <v>Краснотурьинский индустриальный колледж</v>
      </c>
      <c r="B66" s="39"/>
      <c r="C66" s="39"/>
      <c r="D66" s="39"/>
      <c r="E66" s="39"/>
      <c r="F66" s="39"/>
      <c r="G66" s="39"/>
      <c r="H66" s="39"/>
      <c r="I66" s="93">
        <f t="shared" si="0"/>
        <v>0</v>
      </c>
    </row>
    <row r="67" spans="1:9" ht="31.5" x14ac:dyDescent="0.25">
      <c r="A67" s="28" t="str">
        <f>'Таб 1.1-1.2'!$F$2</f>
        <v>Краснотурьинский индустриальный колледж</v>
      </c>
      <c r="B67" s="39"/>
      <c r="C67" s="39"/>
      <c r="D67" s="39"/>
      <c r="E67" s="39"/>
      <c r="F67" s="39"/>
      <c r="G67" s="39"/>
      <c r="H67" s="39"/>
      <c r="I67" s="93">
        <f t="shared" si="0"/>
        <v>0</v>
      </c>
    </row>
    <row r="68" spans="1:9" ht="31.5" x14ac:dyDescent="0.25">
      <c r="A68" s="28" t="str">
        <f>'Таб 1.1-1.2'!$F$2</f>
        <v>Краснотурьинский индустриальный колледж</v>
      </c>
      <c r="B68" s="39"/>
      <c r="C68" s="39"/>
      <c r="D68" s="39"/>
      <c r="E68" s="39"/>
      <c r="F68" s="39"/>
      <c r="G68" s="39"/>
      <c r="H68" s="39"/>
      <c r="I68" s="93">
        <f t="shared" si="0"/>
        <v>0</v>
      </c>
    </row>
    <row r="69" spans="1:9" ht="31.5" x14ac:dyDescent="0.25">
      <c r="A69" s="28" t="str">
        <f>'Таб 1.1-1.2'!$F$2</f>
        <v>Краснотурьинский индустриальный колледж</v>
      </c>
      <c r="B69" s="39"/>
      <c r="C69" s="39"/>
      <c r="D69" s="39"/>
      <c r="E69" s="39"/>
      <c r="F69" s="39"/>
      <c r="G69" s="39"/>
      <c r="H69" s="39"/>
      <c r="I69" s="93">
        <f t="shared" si="0"/>
        <v>0</v>
      </c>
    </row>
    <row r="70" spans="1:9" ht="31.5" x14ac:dyDescent="0.25">
      <c r="A70" s="28" t="str">
        <f>'Таб 1.1-1.2'!$F$2</f>
        <v>Краснотурьинский индустриальный колледж</v>
      </c>
      <c r="B70" s="39"/>
      <c r="C70" s="39"/>
      <c r="D70" s="39"/>
      <c r="E70" s="39"/>
      <c r="F70" s="39"/>
      <c r="G70" s="39"/>
      <c r="H70" s="39"/>
      <c r="I70" s="93">
        <f t="shared" si="0"/>
        <v>0</v>
      </c>
    </row>
    <row r="71" spans="1:9" ht="31.5" x14ac:dyDescent="0.25">
      <c r="A71" s="28" t="str">
        <f>'Таб 1.1-1.2'!$F$2</f>
        <v>Краснотурьинский индустриальный колледж</v>
      </c>
      <c r="B71" s="39"/>
      <c r="C71" s="39"/>
      <c r="D71" s="39"/>
      <c r="E71" s="39"/>
      <c r="F71" s="39"/>
      <c r="G71" s="39"/>
      <c r="H71" s="39"/>
      <c r="I71" s="93">
        <f t="shared" si="0"/>
        <v>0</v>
      </c>
    </row>
    <row r="72" spans="1:9" ht="31.5" x14ac:dyDescent="0.25">
      <c r="A72" s="28" t="str">
        <f>'Таб 1.1-1.2'!$F$2</f>
        <v>Краснотурьинский индустриальный колледж</v>
      </c>
      <c r="B72" s="39"/>
      <c r="C72" s="39"/>
      <c r="D72" s="39"/>
      <c r="E72" s="39"/>
      <c r="F72" s="39"/>
      <c r="G72" s="39"/>
      <c r="H72" s="39"/>
      <c r="I72" s="93">
        <f t="shared" si="0"/>
        <v>0</v>
      </c>
    </row>
    <row r="73" spans="1:9" ht="31.5" x14ac:dyDescent="0.25">
      <c r="A73" s="28" t="str">
        <f>'Таб 1.1-1.2'!$F$2</f>
        <v>Краснотурьинский индустриальный колледж</v>
      </c>
      <c r="B73" s="39"/>
      <c r="C73" s="39"/>
      <c r="D73" s="39"/>
      <c r="E73" s="39"/>
      <c r="F73" s="39"/>
      <c r="G73" s="39"/>
      <c r="H73" s="39"/>
      <c r="I73" s="93">
        <f t="shared" ref="I73:I91" si="1">F73-(SUM(G73:H73))</f>
        <v>0</v>
      </c>
    </row>
    <row r="74" spans="1:9" ht="31.5" x14ac:dyDescent="0.25">
      <c r="A74" s="28" t="str">
        <f>'Таб 1.1-1.2'!$F$2</f>
        <v>Краснотурьинский индустриальный колледж</v>
      </c>
      <c r="B74" s="39"/>
      <c r="C74" s="39"/>
      <c r="D74" s="39"/>
      <c r="E74" s="39"/>
      <c r="F74" s="39"/>
      <c r="G74" s="39"/>
      <c r="H74" s="39"/>
      <c r="I74" s="93">
        <f t="shared" si="1"/>
        <v>0</v>
      </c>
    </row>
    <row r="75" spans="1:9" ht="31.5" x14ac:dyDescent="0.25">
      <c r="A75" s="28" t="str">
        <f>'Таб 1.1-1.2'!$F$2</f>
        <v>Краснотурьинский индустриальный колледж</v>
      </c>
      <c r="B75" s="39"/>
      <c r="C75" s="39"/>
      <c r="D75" s="39"/>
      <c r="E75" s="39"/>
      <c r="F75" s="39"/>
      <c r="G75" s="39"/>
      <c r="H75" s="39"/>
      <c r="I75" s="93">
        <f t="shared" si="1"/>
        <v>0</v>
      </c>
    </row>
    <row r="76" spans="1:9" ht="31.5" x14ac:dyDescent="0.25">
      <c r="A76" s="28" t="str">
        <f>'Таб 1.1-1.2'!$F$2</f>
        <v>Краснотурьинский индустриальный колледж</v>
      </c>
      <c r="B76" s="39"/>
      <c r="C76" s="39"/>
      <c r="D76" s="39"/>
      <c r="E76" s="39"/>
      <c r="F76" s="39"/>
      <c r="G76" s="39"/>
      <c r="H76" s="39"/>
      <c r="I76" s="93">
        <f t="shared" si="1"/>
        <v>0</v>
      </c>
    </row>
    <row r="77" spans="1:9" ht="31.5" x14ac:dyDescent="0.25">
      <c r="A77" s="28" t="str">
        <f>'Таб 1.1-1.2'!$F$2</f>
        <v>Краснотурьинский индустриальный колледж</v>
      </c>
      <c r="B77" s="39"/>
      <c r="C77" s="39"/>
      <c r="D77" s="39"/>
      <c r="E77" s="39"/>
      <c r="F77" s="39"/>
      <c r="G77" s="39"/>
      <c r="H77" s="39"/>
      <c r="I77" s="93">
        <f t="shared" si="1"/>
        <v>0</v>
      </c>
    </row>
    <row r="78" spans="1:9" ht="31.5" x14ac:dyDescent="0.25">
      <c r="A78" s="28" t="str">
        <f>'Таб 1.1-1.2'!$F$2</f>
        <v>Краснотурьинский индустриальный колледж</v>
      </c>
      <c r="B78" s="39"/>
      <c r="C78" s="39"/>
      <c r="D78" s="39"/>
      <c r="E78" s="39"/>
      <c r="F78" s="39"/>
      <c r="G78" s="39"/>
      <c r="H78" s="39"/>
      <c r="I78" s="93">
        <f t="shared" si="1"/>
        <v>0</v>
      </c>
    </row>
    <row r="79" spans="1:9" ht="31.5" x14ac:dyDescent="0.25">
      <c r="A79" s="28" t="str">
        <f>'Таб 1.1-1.2'!$F$2</f>
        <v>Краснотурьинский индустриальный колледж</v>
      </c>
      <c r="B79" s="39"/>
      <c r="C79" s="39"/>
      <c r="D79" s="39"/>
      <c r="E79" s="39"/>
      <c r="F79" s="39"/>
      <c r="G79" s="39"/>
      <c r="H79" s="39"/>
      <c r="I79" s="93">
        <f t="shared" si="1"/>
        <v>0</v>
      </c>
    </row>
    <row r="80" spans="1:9" ht="31.5" x14ac:dyDescent="0.25">
      <c r="A80" s="28" t="str">
        <f>'Таб 1.1-1.2'!$F$2</f>
        <v>Краснотурьинский индустриальный колледж</v>
      </c>
      <c r="B80" s="39"/>
      <c r="C80" s="39"/>
      <c r="D80" s="39"/>
      <c r="E80" s="39"/>
      <c r="F80" s="39"/>
      <c r="G80" s="39"/>
      <c r="H80" s="39"/>
      <c r="I80" s="93">
        <f t="shared" si="1"/>
        <v>0</v>
      </c>
    </row>
    <row r="81" spans="1:12" ht="31.5" x14ac:dyDescent="0.25">
      <c r="A81" s="28" t="str">
        <f>'Таб 1.1-1.2'!$F$2</f>
        <v>Краснотурьинский индустриальный колледж</v>
      </c>
      <c r="B81" s="94"/>
      <c r="C81" s="95"/>
      <c r="D81" s="95"/>
      <c r="E81" s="95"/>
      <c r="F81" s="95"/>
      <c r="G81" s="95"/>
      <c r="H81" s="95"/>
      <c r="I81" s="93">
        <f t="shared" si="1"/>
        <v>0</v>
      </c>
    </row>
    <row r="82" spans="1:12" ht="31.5" x14ac:dyDescent="0.25">
      <c r="A82" s="28" t="str">
        <f>'Таб 1.1-1.2'!$F$2</f>
        <v>Краснотурьинский индустриальный колледж</v>
      </c>
      <c r="B82" s="94"/>
      <c r="C82" s="95"/>
      <c r="D82" s="95"/>
      <c r="E82" s="95"/>
      <c r="F82" s="95"/>
      <c r="G82" s="95"/>
      <c r="H82" s="95"/>
      <c r="I82" s="93">
        <f t="shared" si="1"/>
        <v>0</v>
      </c>
    </row>
    <row r="83" spans="1:12" ht="31.5" x14ac:dyDescent="0.25">
      <c r="A83" s="28" t="str">
        <f>'Таб 1.1-1.2'!$F$2</f>
        <v>Краснотурьинский индустриальный колледж</v>
      </c>
      <c r="B83" s="94"/>
      <c r="C83" s="95"/>
      <c r="D83" s="95"/>
      <c r="E83" s="95"/>
      <c r="F83" s="95"/>
      <c r="G83" s="95"/>
      <c r="H83" s="95"/>
      <c r="I83" s="93">
        <f t="shared" si="1"/>
        <v>0</v>
      </c>
    </row>
    <row r="84" spans="1:12" ht="31.5" x14ac:dyDescent="0.25">
      <c r="A84" s="28" t="str">
        <f>'Таб 1.1-1.2'!$F$2</f>
        <v>Краснотурьинский индустриальный колледж</v>
      </c>
      <c r="B84" s="94"/>
      <c r="C84" s="95"/>
      <c r="D84" s="95"/>
      <c r="E84" s="95"/>
      <c r="F84" s="95"/>
      <c r="G84" s="95"/>
      <c r="H84" s="95"/>
      <c r="I84" s="93">
        <f t="shared" si="1"/>
        <v>0</v>
      </c>
    </row>
    <row r="85" spans="1:12" ht="31.5" x14ac:dyDescent="0.25">
      <c r="A85" s="28" t="str">
        <f>'Таб 1.1-1.2'!$F$2</f>
        <v>Краснотурьинский индустриальный колледж</v>
      </c>
      <c r="B85" s="94"/>
      <c r="C85" s="95"/>
      <c r="D85" s="95"/>
      <c r="E85" s="95"/>
      <c r="F85" s="95"/>
      <c r="G85" s="95"/>
      <c r="H85" s="95"/>
      <c r="I85" s="93">
        <f t="shared" si="1"/>
        <v>0</v>
      </c>
    </row>
    <row r="86" spans="1:12" ht="31.5" x14ac:dyDescent="0.25">
      <c r="A86" s="28" t="str">
        <f>'Таб 1.1-1.2'!$F$2</f>
        <v>Краснотурьинский индустриальный колледж</v>
      </c>
      <c r="B86" s="94"/>
      <c r="C86" s="95"/>
      <c r="D86" s="95"/>
      <c r="E86" s="95"/>
      <c r="F86" s="95"/>
      <c r="G86" s="95"/>
      <c r="H86" s="95"/>
      <c r="I86" s="93">
        <f t="shared" si="1"/>
        <v>0</v>
      </c>
    </row>
    <row r="87" spans="1:12" ht="31.5" x14ac:dyDescent="0.25">
      <c r="A87" s="28" t="str">
        <f>'Таб 1.1-1.2'!$F$2</f>
        <v>Краснотурьинский индустриальный колледж</v>
      </c>
      <c r="B87" s="94"/>
      <c r="C87" s="95"/>
      <c r="D87" s="95"/>
      <c r="E87" s="95"/>
      <c r="F87" s="95"/>
      <c r="G87" s="95"/>
      <c r="H87" s="95"/>
      <c r="I87" s="93">
        <f t="shared" si="1"/>
        <v>0</v>
      </c>
    </row>
    <row r="88" spans="1:12" ht="31.5" x14ac:dyDescent="0.25">
      <c r="A88" s="28" t="str">
        <f>'Таб 1.1-1.2'!$F$2</f>
        <v>Краснотурьинский индустриальный колледж</v>
      </c>
      <c r="B88" s="94"/>
      <c r="C88" s="95"/>
      <c r="D88" s="95"/>
      <c r="E88" s="95"/>
      <c r="F88" s="95"/>
      <c r="G88" s="95"/>
      <c r="H88" s="95"/>
      <c r="I88" s="93">
        <f t="shared" si="1"/>
        <v>0</v>
      </c>
    </row>
    <row r="89" spans="1:12" ht="31.5" x14ac:dyDescent="0.25">
      <c r="A89" s="28" t="str">
        <f>'Таб 1.1-1.2'!$F$2</f>
        <v>Краснотурьинский индустриальный колледж</v>
      </c>
      <c r="B89" s="94"/>
      <c r="C89" s="95"/>
      <c r="D89" s="95"/>
      <c r="E89" s="95"/>
      <c r="F89" s="95"/>
      <c r="G89" s="95"/>
      <c r="H89" s="95"/>
      <c r="I89" s="93">
        <f t="shared" si="1"/>
        <v>0</v>
      </c>
    </row>
    <row r="90" spans="1:12" ht="31.5" x14ac:dyDescent="0.25">
      <c r="A90" s="28" t="str">
        <f>'Таб 1.1-1.2'!$F$2</f>
        <v>Краснотурьинский индустриальный колледж</v>
      </c>
      <c r="B90" s="94"/>
      <c r="C90" s="95"/>
      <c r="D90" s="95"/>
      <c r="E90" s="95"/>
      <c r="F90" s="95"/>
      <c r="G90" s="95"/>
      <c r="H90" s="95"/>
      <c r="I90" s="93">
        <f t="shared" si="1"/>
        <v>0</v>
      </c>
    </row>
    <row r="91" spans="1:12" ht="32.25" thickBot="1" x14ac:dyDescent="0.3">
      <c r="A91" s="18" t="str">
        <f>'Таб 1.1-1.2'!$F$2</f>
        <v>Краснотурьинский индустриальный колледж</v>
      </c>
      <c r="B91" s="96"/>
      <c r="C91" s="97"/>
      <c r="D91" s="97"/>
      <c r="E91" s="97"/>
      <c r="F91" s="97"/>
      <c r="G91" s="97"/>
      <c r="H91" s="97"/>
      <c r="I91" s="93">
        <f t="shared" si="1"/>
        <v>0</v>
      </c>
    </row>
    <row r="94" spans="1:12" ht="15.75" x14ac:dyDescent="0.25">
      <c r="A94" s="211" t="s">
        <v>1219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</row>
    <row r="95" spans="1:12" ht="24" customHeight="1" x14ac:dyDescent="0.25">
      <c r="A95" s="209" t="s">
        <v>624</v>
      </c>
      <c r="B95" s="203" t="s">
        <v>18</v>
      </c>
      <c r="C95" s="208"/>
      <c r="D95" s="208"/>
      <c r="E95" s="204"/>
      <c r="F95" s="205" t="s">
        <v>641</v>
      </c>
      <c r="G95" s="206"/>
      <c r="H95" s="206"/>
      <c r="I95" s="207"/>
      <c r="J95" s="203" t="s">
        <v>572</v>
      </c>
      <c r="K95" s="204"/>
      <c r="L95" s="14" t="s">
        <v>574</v>
      </c>
    </row>
    <row r="96" spans="1:12" ht="72" x14ac:dyDescent="0.25">
      <c r="A96" s="210"/>
      <c r="B96" s="14" t="s">
        <v>1223</v>
      </c>
      <c r="C96" s="14" t="s">
        <v>1224</v>
      </c>
      <c r="D96" s="14" t="s">
        <v>19</v>
      </c>
      <c r="E96" s="14" t="s">
        <v>20</v>
      </c>
      <c r="F96" s="14" t="s">
        <v>1225</v>
      </c>
      <c r="G96" s="14" t="s">
        <v>21</v>
      </c>
      <c r="H96" s="14" t="s">
        <v>22</v>
      </c>
      <c r="I96" s="14" t="s">
        <v>23</v>
      </c>
      <c r="J96" s="14" t="s">
        <v>573</v>
      </c>
      <c r="K96" s="14" t="s">
        <v>1226</v>
      </c>
      <c r="L96" s="14" t="s">
        <v>1227</v>
      </c>
    </row>
    <row r="97" spans="1:14" x14ac:dyDescent="0.25">
      <c r="A97" s="15">
        <v>1</v>
      </c>
      <c r="B97" s="10">
        <v>2</v>
      </c>
      <c r="C97" s="10">
        <v>3</v>
      </c>
      <c r="D97" s="15">
        <v>4</v>
      </c>
      <c r="E97" s="10">
        <v>5</v>
      </c>
      <c r="F97" s="10">
        <v>6</v>
      </c>
      <c r="G97" s="15">
        <v>7</v>
      </c>
      <c r="H97" s="10">
        <v>8</v>
      </c>
      <c r="I97" s="10">
        <v>9</v>
      </c>
      <c r="J97" s="15">
        <v>10</v>
      </c>
      <c r="K97" s="10">
        <v>11</v>
      </c>
      <c r="L97" s="10">
        <v>12</v>
      </c>
    </row>
    <row r="98" spans="1:14" ht="51" x14ac:dyDescent="0.25">
      <c r="A98" s="30" t="str">
        <f>'Таб 1.1-1.2'!$F$2</f>
        <v>Краснотурьинский индустриальный колледж</v>
      </c>
      <c r="B98" s="98" t="s">
        <v>1268</v>
      </c>
      <c r="C98" s="98" t="s">
        <v>1269</v>
      </c>
      <c r="D98" s="98">
        <v>0</v>
      </c>
      <c r="E98" s="98">
        <v>0</v>
      </c>
      <c r="F98" s="83">
        <f>SUM(G98:I98)</f>
        <v>19</v>
      </c>
      <c r="G98" s="98">
        <v>9</v>
      </c>
      <c r="H98" s="98">
        <v>8</v>
      </c>
      <c r="I98" s="98">
        <v>2</v>
      </c>
      <c r="J98" s="98">
        <v>2</v>
      </c>
      <c r="K98" s="98">
        <v>0</v>
      </c>
      <c r="L98" s="98">
        <v>2</v>
      </c>
      <c r="M98" s="84"/>
      <c r="N98" s="84"/>
    </row>
    <row r="100" spans="1:14" ht="16.5" thickBot="1" x14ac:dyDescent="0.3">
      <c r="A100" s="179" t="s">
        <v>1220</v>
      </c>
      <c r="B100" s="179"/>
      <c r="C100" s="179"/>
      <c r="D100" s="179"/>
      <c r="E100" s="179"/>
      <c r="F100" s="179"/>
      <c r="G100" s="179"/>
      <c r="H100" s="179"/>
      <c r="I100" s="179"/>
      <c r="J100" s="179"/>
    </row>
    <row r="101" spans="1:14" ht="15" customHeight="1" x14ac:dyDescent="0.25">
      <c r="A101" s="185" t="s">
        <v>624</v>
      </c>
      <c r="B101" s="188" t="s">
        <v>656</v>
      </c>
      <c r="C101" s="191" t="s">
        <v>1228</v>
      </c>
      <c r="D101" s="192"/>
      <c r="E101" s="192"/>
      <c r="F101" s="193"/>
      <c r="G101" s="197" t="s">
        <v>1229</v>
      </c>
      <c r="H101" s="198"/>
      <c r="I101" s="198"/>
      <c r="J101" s="199"/>
    </row>
    <row r="102" spans="1:14" x14ac:dyDescent="0.25">
      <c r="A102" s="186"/>
      <c r="B102" s="189"/>
      <c r="C102" s="194"/>
      <c r="D102" s="195"/>
      <c r="E102" s="195"/>
      <c r="F102" s="196"/>
      <c r="G102" s="200"/>
      <c r="H102" s="201"/>
      <c r="I102" s="201"/>
      <c r="J102" s="202"/>
    </row>
    <row r="103" spans="1:14" x14ac:dyDescent="0.25">
      <c r="A103" s="187"/>
      <c r="B103" s="190"/>
      <c r="C103" s="105" t="s">
        <v>24</v>
      </c>
      <c r="D103" s="105" t="s">
        <v>25</v>
      </c>
      <c r="E103" s="105" t="s">
        <v>26</v>
      </c>
      <c r="F103" s="105" t="s">
        <v>27</v>
      </c>
      <c r="G103" s="105" t="s">
        <v>24</v>
      </c>
      <c r="H103" s="105" t="s">
        <v>25</v>
      </c>
      <c r="I103" s="105" t="s">
        <v>26</v>
      </c>
      <c r="J103" s="105" t="s">
        <v>27</v>
      </c>
    </row>
    <row r="104" spans="1:14" x14ac:dyDescent="0.25">
      <c r="A104" s="16">
        <v>0</v>
      </c>
      <c r="B104" s="81">
        <v>2</v>
      </c>
      <c r="C104" s="131">
        <v>3</v>
      </c>
      <c r="D104" s="131">
        <v>4</v>
      </c>
      <c r="E104" s="131">
        <v>5</v>
      </c>
      <c r="F104" s="131">
        <v>6</v>
      </c>
      <c r="G104" s="131">
        <v>7</v>
      </c>
      <c r="H104" s="131">
        <v>8</v>
      </c>
      <c r="I104" s="131">
        <v>9</v>
      </c>
      <c r="J104" s="131">
        <v>10</v>
      </c>
    </row>
    <row r="105" spans="1:14" ht="32.25" thickBot="1" x14ac:dyDescent="0.3">
      <c r="A105" s="18" t="str">
        <f>'Таб 1.1-1.2'!$F$2</f>
        <v>Краснотурьинский индустриальный колледж</v>
      </c>
      <c r="B105" s="82">
        <v>216</v>
      </c>
      <c r="C105" s="82">
        <v>0</v>
      </c>
      <c r="D105" s="82">
        <f>SUM(професс[хорошо (ГИА ИТОГ)])</f>
        <v>0</v>
      </c>
      <c r="E105" s="82">
        <f>SUM(професс[удовлетворительно (ГИА ИТОГ)])</f>
        <v>0</v>
      </c>
      <c r="F105" s="82">
        <f>SUM(професс[Неудовлетворительно (ГИА ИТОГ)])</f>
        <v>0</v>
      </c>
      <c r="G105" s="82">
        <f>SUM(Спец[отлично (ГИА ИТОГ)])</f>
        <v>37</v>
      </c>
      <c r="H105" s="82">
        <f>SUM(Спец[хорошо (ГИА ИТОГ)])</f>
        <v>31</v>
      </c>
      <c r="I105" s="82">
        <f>SUM(Спец[удовлетворительно (ГИА ИТОГ)])</f>
        <v>7</v>
      </c>
      <c r="J105" s="82">
        <f>SUM(Спец[Неудовлетворительно (ГИА ИТОГ)])</f>
        <v>0</v>
      </c>
    </row>
  </sheetData>
  <mergeCells count="19">
    <mergeCell ref="J95:K95"/>
    <mergeCell ref="F95:I95"/>
    <mergeCell ref="B95:E95"/>
    <mergeCell ref="A95:A96"/>
    <mergeCell ref="A94:L94"/>
    <mergeCell ref="A101:A103"/>
    <mergeCell ref="B101:B103"/>
    <mergeCell ref="C101:F102"/>
    <mergeCell ref="G101:J102"/>
    <mergeCell ref="A100:J100"/>
    <mergeCell ref="A6:I6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'разн. списки'!$W$3:$W$494</xm:f>
          </x14:formula1>
          <xm:sqref>B8:B80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AC206"/>
  <sheetViews>
    <sheetView tabSelected="1" topLeftCell="A166" zoomScale="70" zoomScaleNormal="70" workbookViewId="0">
      <selection activeCell="AI161" sqref="AI161"/>
    </sheetView>
  </sheetViews>
  <sheetFormatPr defaultRowHeight="15" x14ac:dyDescent="0.25"/>
  <cols>
    <col min="1" max="16384" width="9.140625" style="31"/>
  </cols>
  <sheetData>
    <row r="1" spans="2:29" ht="15.75" x14ac:dyDescent="0.25">
      <c r="B1" s="212" t="s">
        <v>1230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4"/>
    </row>
    <row r="2" spans="2:29" x14ac:dyDescent="0.25"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5"/>
    </row>
    <row r="3" spans="2:29" x14ac:dyDescent="0.25"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5"/>
    </row>
    <row r="4" spans="2:29" x14ac:dyDescent="0.25"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5"/>
    </row>
    <row r="5" spans="2:29" x14ac:dyDescent="0.25"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5"/>
    </row>
    <row r="6" spans="2:29" x14ac:dyDescent="0.25"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5"/>
    </row>
    <row r="7" spans="2:29" x14ac:dyDescent="0.25"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5"/>
    </row>
    <row r="8" spans="2:29" x14ac:dyDescent="0.25"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5"/>
    </row>
    <row r="9" spans="2:29" x14ac:dyDescent="0.25"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5"/>
    </row>
    <row r="10" spans="2:29" x14ac:dyDescent="0.25"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5"/>
    </row>
    <row r="11" spans="2:29" x14ac:dyDescent="0.25"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5"/>
    </row>
    <row r="12" spans="2:29" x14ac:dyDescent="0.25"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5"/>
    </row>
    <row r="13" spans="2:29" x14ac:dyDescent="0.25"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5"/>
    </row>
    <row r="14" spans="2:29" x14ac:dyDescent="0.25"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5"/>
    </row>
    <row r="15" spans="2:29" x14ac:dyDescent="0.25"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5"/>
    </row>
    <row r="16" spans="2:29" x14ac:dyDescent="0.25"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5"/>
    </row>
    <row r="17" spans="2:29" x14ac:dyDescent="0.25"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5"/>
    </row>
    <row r="18" spans="2:29" x14ac:dyDescent="0.25"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5"/>
    </row>
    <row r="19" spans="2:29" x14ac:dyDescent="0.25"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5"/>
    </row>
    <row r="20" spans="2:29" x14ac:dyDescent="0.25"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5"/>
    </row>
    <row r="21" spans="2:29" x14ac:dyDescent="0.25"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5"/>
    </row>
    <row r="22" spans="2:29" x14ac:dyDescent="0.25"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5"/>
    </row>
    <row r="23" spans="2:29" x14ac:dyDescent="0.25"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5"/>
    </row>
    <row r="24" spans="2:29" x14ac:dyDescent="0.25"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5"/>
    </row>
    <row r="25" spans="2:29" x14ac:dyDescent="0.25"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5"/>
    </row>
    <row r="26" spans="2:29" x14ac:dyDescent="0.25"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5"/>
    </row>
    <row r="27" spans="2:29" x14ac:dyDescent="0.25"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5"/>
    </row>
    <row r="28" spans="2:29" x14ac:dyDescent="0.25"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5"/>
    </row>
    <row r="29" spans="2:29" x14ac:dyDescent="0.25"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5"/>
    </row>
    <row r="30" spans="2:29" x14ac:dyDescent="0.25"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5"/>
    </row>
    <row r="31" spans="2:29" x14ac:dyDescent="0.25"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5"/>
    </row>
    <row r="32" spans="2:29" ht="15.75" thickBot="1" x14ac:dyDescent="0.3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2:29" ht="15.75" x14ac:dyDescent="0.25">
      <c r="B33" s="212" t="s">
        <v>1198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4"/>
    </row>
    <row r="34" spans="2:29" x14ac:dyDescent="0.25"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5"/>
    </row>
    <row r="35" spans="2:29" x14ac:dyDescent="0.25"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5"/>
    </row>
    <row r="36" spans="2:29" x14ac:dyDescent="0.25"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5"/>
    </row>
    <row r="37" spans="2:29" x14ac:dyDescent="0.25"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5"/>
    </row>
    <row r="38" spans="2:29" x14ac:dyDescent="0.25"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5"/>
    </row>
    <row r="39" spans="2:29" x14ac:dyDescent="0.25"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5"/>
    </row>
    <row r="40" spans="2:29" x14ac:dyDescent="0.25"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5"/>
    </row>
    <row r="41" spans="2:29" x14ac:dyDescent="0.25"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5"/>
    </row>
    <row r="42" spans="2:29" x14ac:dyDescent="0.25"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5"/>
    </row>
    <row r="43" spans="2:29" x14ac:dyDescent="0.25"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5"/>
    </row>
    <row r="44" spans="2:29" x14ac:dyDescent="0.25"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5"/>
    </row>
    <row r="45" spans="2:29" x14ac:dyDescent="0.25"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5"/>
    </row>
    <row r="46" spans="2:29" x14ac:dyDescent="0.25"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5"/>
    </row>
    <row r="47" spans="2:29" x14ac:dyDescent="0.25"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5"/>
    </row>
    <row r="48" spans="2:29" ht="15.75" thickBot="1" x14ac:dyDescent="0.3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</row>
    <row r="49" spans="2:29" ht="15.75" x14ac:dyDescent="0.25">
      <c r="B49" s="212" t="s">
        <v>1201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4"/>
    </row>
    <row r="50" spans="2:29" x14ac:dyDescent="0.25"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5"/>
    </row>
    <row r="51" spans="2:29" x14ac:dyDescent="0.25"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5"/>
    </row>
    <row r="52" spans="2:29" x14ac:dyDescent="0.25"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5"/>
    </row>
    <row r="53" spans="2:29" x14ac:dyDescent="0.25"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5"/>
    </row>
    <row r="54" spans="2:29" x14ac:dyDescent="0.25"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5"/>
    </row>
    <row r="55" spans="2:29" x14ac:dyDescent="0.25"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5"/>
    </row>
    <row r="56" spans="2:29" x14ac:dyDescent="0.25"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5"/>
    </row>
    <row r="57" spans="2:29" x14ac:dyDescent="0.25"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5"/>
    </row>
    <row r="58" spans="2:29" x14ac:dyDescent="0.25"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5"/>
    </row>
    <row r="59" spans="2:29" x14ac:dyDescent="0.25"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5"/>
    </row>
    <row r="60" spans="2:29" x14ac:dyDescent="0.25"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5"/>
    </row>
    <row r="61" spans="2:29" x14ac:dyDescent="0.25"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5"/>
    </row>
    <row r="62" spans="2:29" x14ac:dyDescent="0.25"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5"/>
    </row>
    <row r="63" spans="2:29" x14ac:dyDescent="0.25"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5"/>
    </row>
    <row r="64" spans="2:29" x14ac:dyDescent="0.25"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5"/>
    </row>
    <row r="65" spans="2:29" x14ac:dyDescent="0.25"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5"/>
    </row>
    <row r="66" spans="2:29" x14ac:dyDescent="0.25"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5"/>
    </row>
    <row r="67" spans="2:29" x14ac:dyDescent="0.25"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5"/>
    </row>
    <row r="68" spans="2:29" x14ac:dyDescent="0.25"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5"/>
    </row>
    <row r="69" spans="2:29" x14ac:dyDescent="0.25"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5"/>
    </row>
    <row r="70" spans="2:29" x14ac:dyDescent="0.25"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5"/>
    </row>
    <row r="71" spans="2:29" x14ac:dyDescent="0.25"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5"/>
    </row>
    <row r="72" spans="2:29" x14ac:dyDescent="0.25"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5"/>
    </row>
    <row r="73" spans="2:29" x14ac:dyDescent="0.25"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5"/>
    </row>
    <row r="74" spans="2:29" x14ac:dyDescent="0.25"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5"/>
    </row>
    <row r="75" spans="2:29" x14ac:dyDescent="0.25"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5"/>
    </row>
    <row r="76" spans="2:29" x14ac:dyDescent="0.25"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5"/>
    </row>
    <row r="77" spans="2:29" x14ac:dyDescent="0.25"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5"/>
    </row>
    <row r="78" spans="2:29" x14ac:dyDescent="0.25"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5"/>
    </row>
    <row r="79" spans="2:29" x14ac:dyDescent="0.25"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5"/>
    </row>
    <row r="80" spans="2:29" x14ac:dyDescent="0.25"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5"/>
    </row>
    <row r="81" spans="2:29" ht="15.75" thickBot="1" x14ac:dyDescent="0.3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</row>
    <row r="82" spans="2:29" ht="15.75" customHeight="1" x14ac:dyDescent="0.25">
      <c r="B82" s="212" t="s">
        <v>1202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4"/>
    </row>
    <row r="83" spans="2:29" x14ac:dyDescent="0.25"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5"/>
    </row>
    <row r="84" spans="2:29" x14ac:dyDescent="0.25"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5"/>
    </row>
    <row r="85" spans="2:29" x14ac:dyDescent="0.25"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5"/>
    </row>
    <row r="86" spans="2:29" x14ac:dyDescent="0.25"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5"/>
    </row>
    <row r="87" spans="2:29" x14ac:dyDescent="0.25"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5"/>
    </row>
    <row r="88" spans="2:29" x14ac:dyDescent="0.25"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5"/>
    </row>
    <row r="89" spans="2:29" x14ac:dyDescent="0.25"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5"/>
    </row>
    <row r="90" spans="2:29" x14ac:dyDescent="0.25"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5"/>
    </row>
    <row r="91" spans="2:29" x14ac:dyDescent="0.25"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5"/>
    </row>
    <row r="92" spans="2:29" x14ac:dyDescent="0.25"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5"/>
    </row>
    <row r="93" spans="2:29" ht="15.75" customHeight="1" x14ac:dyDescent="0.25"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5"/>
    </row>
    <row r="94" spans="2:29" x14ac:dyDescent="0.25"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5"/>
    </row>
    <row r="95" spans="2:29" x14ac:dyDescent="0.25"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5"/>
    </row>
    <row r="96" spans="2:29" x14ac:dyDescent="0.25"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5"/>
    </row>
    <row r="97" spans="2:29" x14ac:dyDescent="0.25"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5"/>
    </row>
    <row r="98" spans="2:29" x14ac:dyDescent="0.25"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5"/>
    </row>
    <row r="99" spans="2:29" x14ac:dyDescent="0.25"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5"/>
    </row>
    <row r="100" spans="2:29" x14ac:dyDescent="0.25"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5"/>
    </row>
    <row r="101" spans="2:29" x14ac:dyDescent="0.25"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5"/>
    </row>
    <row r="102" spans="2:29" x14ac:dyDescent="0.25"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5"/>
    </row>
    <row r="103" spans="2:29" x14ac:dyDescent="0.25"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5"/>
    </row>
    <row r="104" spans="2:29" x14ac:dyDescent="0.25"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5"/>
    </row>
    <row r="105" spans="2:29" x14ac:dyDescent="0.25"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5"/>
    </row>
    <row r="106" spans="2:29" x14ac:dyDescent="0.25"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5"/>
    </row>
    <row r="107" spans="2:29" x14ac:dyDescent="0.25"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5"/>
    </row>
    <row r="108" spans="2:29" x14ac:dyDescent="0.25"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5"/>
    </row>
    <row r="109" spans="2:29" ht="15.75" customHeight="1" x14ac:dyDescent="0.25"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5"/>
    </row>
    <row r="110" spans="2:29" x14ac:dyDescent="0.25"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5"/>
    </row>
    <row r="111" spans="2:29" x14ac:dyDescent="0.25"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5"/>
    </row>
    <row r="112" spans="2:29" x14ac:dyDescent="0.25"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5"/>
    </row>
    <row r="113" spans="2:29" x14ac:dyDescent="0.25"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5"/>
    </row>
    <row r="114" spans="2:29" ht="15.75" thickBot="1" x14ac:dyDescent="0.3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2:29" ht="15.75" x14ac:dyDescent="0.25">
      <c r="B115" s="212" t="s">
        <v>1233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4"/>
    </row>
    <row r="116" spans="2:29" x14ac:dyDescent="0.25"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5"/>
    </row>
    <row r="117" spans="2:29" x14ac:dyDescent="0.25"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5"/>
    </row>
    <row r="118" spans="2:29" x14ac:dyDescent="0.25"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5"/>
    </row>
    <row r="119" spans="2:29" x14ac:dyDescent="0.25"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5"/>
    </row>
    <row r="120" spans="2:29" x14ac:dyDescent="0.25"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5"/>
    </row>
    <row r="121" spans="2:29" x14ac:dyDescent="0.25"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5"/>
    </row>
    <row r="122" spans="2:29" x14ac:dyDescent="0.25"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5"/>
    </row>
    <row r="123" spans="2:29" x14ac:dyDescent="0.25"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5"/>
    </row>
    <row r="124" spans="2:29" x14ac:dyDescent="0.25"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5"/>
    </row>
    <row r="125" spans="2:29" x14ac:dyDescent="0.25"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5"/>
    </row>
    <row r="126" spans="2:29" x14ac:dyDescent="0.25"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5"/>
    </row>
    <row r="127" spans="2:29" x14ac:dyDescent="0.25"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5"/>
    </row>
    <row r="128" spans="2:29" x14ac:dyDescent="0.25"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5"/>
    </row>
    <row r="129" spans="2:29" x14ac:dyDescent="0.25"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5"/>
    </row>
    <row r="130" spans="2:29" x14ac:dyDescent="0.25"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5"/>
    </row>
    <row r="131" spans="2:29" x14ac:dyDescent="0.25"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5"/>
    </row>
    <row r="132" spans="2:29" x14ac:dyDescent="0.25"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5"/>
    </row>
    <row r="133" spans="2:29" x14ac:dyDescent="0.25"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5"/>
    </row>
    <row r="134" spans="2:29" x14ac:dyDescent="0.25"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5"/>
    </row>
    <row r="135" spans="2:29" x14ac:dyDescent="0.25"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5"/>
    </row>
    <row r="136" spans="2:29" x14ac:dyDescent="0.25"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5"/>
    </row>
    <row r="137" spans="2:29" x14ac:dyDescent="0.25"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5"/>
    </row>
    <row r="138" spans="2:29" x14ac:dyDescent="0.25"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5"/>
    </row>
    <row r="139" spans="2:29" x14ac:dyDescent="0.25"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5"/>
    </row>
    <row r="140" spans="2:29" x14ac:dyDescent="0.25"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5"/>
    </row>
    <row r="141" spans="2:29" x14ac:dyDescent="0.25"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5"/>
    </row>
    <row r="142" spans="2:29" x14ac:dyDescent="0.25"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5"/>
    </row>
    <row r="143" spans="2:29" x14ac:dyDescent="0.25"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5"/>
    </row>
    <row r="144" spans="2:29" x14ac:dyDescent="0.25"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5"/>
    </row>
    <row r="145" spans="2:29" x14ac:dyDescent="0.25">
      <c r="B145" s="3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5"/>
    </row>
    <row r="146" spans="2:29" ht="15.75" thickBot="1" x14ac:dyDescent="0.3"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5"/>
    </row>
    <row r="147" spans="2:29" ht="15.75" x14ac:dyDescent="0.25">
      <c r="B147" s="212" t="s">
        <v>1217</v>
      </c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4"/>
    </row>
    <row r="148" spans="2:29" x14ac:dyDescent="0.25"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5"/>
    </row>
    <row r="149" spans="2:29" x14ac:dyDescent="0.25"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5"/>
    </row>
    <row r="150" spans="2:29" x14ac:dyDescent="0.25">
      <c r="B150" s="3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5"/>
    </row>
    <row r="151" spans="2:29" x14ac:dyDescent="0.25">
      <c r="B151" s="3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5"/>
    </row>
    <row r="152" spans="2:29" x14ac:dyDescent="0.25">
      <c r="B152" s="3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5"/>
    </row>
    <row r="153" spans="2:29" x14ac:dyDescent="0.25">
      <c r="B153" s="3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5"/>
    </row>
    <row r="154" spans="2:29" x14ac:dyDescent="0.25">
      <c r="B154" s="3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5"/>
    </row>
    <row r="155" spans="2:29" x14ac:dyDescent="0.25">
      <c r="B155" s="3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5"/>
    </row>
    <row r="156" spans="2:29" x14ac:dyDescent="0.25">
      <c r="B156" s="3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5"/>
    </row>
    <row r="157" spans="2:29" x14ac:dyDescent="0.25">
      <c r="B157" s="3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5"/>
    </row>
    <row r="158" spans="2:29" x14ac:dyDescent="0.25">
      <c r="B158" s="3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5"/>
    </row>
    <row r="159" spans="2:29" x14ac:dyDescent="0.25">
      <c r="B159" s="3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5"/>
    </row>
    <row r="160" spans="2:29" x14ac:dyDescent="0.25">
      <c r="B160" s="3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5"/>
    </row>
    <row r="161" spans="2:29" x14ac:dyDescent="0.25">
      <c r="B161" s="3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5"/>
    </row>
    <row r="162" spans="2:29" x14ac:dyDescent="0.25">
      <c r="B162" s="3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5"/>
    </row>
    <row r="163" spans="2:29" x14ac:dyDescent="0.25">
      <c r="B163" s="3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5"/>
    </row>
    <row r="164" spans="2:29" x14ac:dyDescent="0.25">
      <c r="B164" s="3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5"/>
    </row>
    <row r="165" spans="2:29" x14ac:dyDescent="0.25">
      <c r="B165" s="3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5"/>
    </row>
    <row r="166" spans="2:29" x14ac:dyDescent="0.25">
      <c r="B166" s="3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5"/>
    </row>
    <row r="167" spans="2:29" ht="15.75" thickBot="1" x14ac:dyDescent="0.3"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8"/>
    </row>
    <row r="168" spans="2:29" ht="15.75" x14ac:dyDescent="0.25">
      <c r="B168" s="212" t="s">
        <v>1219</v>
      </c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4"/>
    </row>
    <row r="169" spans="2:29" x14ac:dyDescent="0.25">
      <c r="B169" s="34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5"/>
    </row>
    <row r="170" spans="2:29" x14ac:dyDescent="0.25">
      <c r="B170" s="3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5"/>
    </row>
    <row r="171" spans="2:29" x14ac:dyDescent="0.25">
      <c r="B171" s="34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5"/>
    </row>
    <row r="172" spans="2:29" x14ac:dyDescent="0.25">
      <c r="B172" s="34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5"/>
    </row>
    <row r="173" spans="2:29" x14ac:dyDescent="0.25">
      <c r="B173" s="34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5"/>
    </row>
    <row r="174" spans="2:29" x14ac:dyDescent="0.25">
      <c r="B174" s="34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5"/>
    </row>
    <row r="175" spans="2:29" x14ac:dyDescent="0.25">
      <c r="B175" s="34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5"/>
    </row>
    <row r="176" spans="2:29" x14ac:dyDescent="0.25">
      <c r="B176" s="34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5"/>
    </row>
    <row r="177" spans="2:29" x14ac:dyDescent="0.25">
      <c r="B177" s="34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5"/>
    </row>
    <row r="178" spans="2:29" x14ac:dyDescent="0.25">
      <c r="B178" s="34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5"/>
    </row>
    <row r="179" spans="2:29" x14ac:dyDescent="0.25">
      <c r="B179" s="34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5"/>
    </row>
    <row r="180" spans="2:29" x14ac:dyDescent="0.25">
      <c r="B180" s="34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5"/>
    </row>
    <row r="181" spans="2:29" x14ac:dyDescent="0.25">
      <c r="B181" s="34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5"/>
    </row>
    <row r="182" spans="2:29" x14ac:dyDescent="0.25">
      <c r="B182" s="34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5"/>
    </row>
    <row r="183" spans="2:29" x14ac:dyDescent="0.25">
      <c r="B183" s="34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5"/>
    </row>
    <row r="184" spans="2:29" x14ac:dyDescent="0.25">
      <c r="B184" s="3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5"/>
    </row>
    <row r="185" spans="2:29" ht="15.75" thickBot="1" x14ac:dyDescent="0.3"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8"/>
    </row>
    <row r="186" spans="2:29" ht="15.75" x14ac:dyDescent="0.25">
      <c r="B186" s="212" t="s">
        <v>1220</v>
      </c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4"/>
    </row>
    <row r="187" spans="2:29" x14ac:dyDescent="0.25">
      <c r="B187" s="34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5"/>
    </row>
    <row r="188" spans="2:29" x14ac:dyDescent="0.25">
      <c r="B188" s="34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5"/>
    </row>
    <row r="189" spans="2:29" x14ac:dyDescent="0.25">
      <c r="B189" s="34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5"/>
    </row>
    <row r="190" spans="2:29" x14ac:dyDescent="0.25">
      <c r="B190" s="34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5"/>
    </row>
    <row r="191" spans="2:29" x14ac:dyDescent="0.25">
      <c r="B191" s="34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5"/>
    </row>
    <row r="192" spans="2:29" x14ac:dyDescent="0.25">
      <c r="B192" s="34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5"/>
    </row>
    <row r="193" spans="2:29" x14ac:dyDescent="0.25">
      <c r="B193" s="34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5"/>
    </row>
    <row r="194" spans="2:29" x14ac:dyDescent="0.25">
      <c r="B194" s="34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5"/>
    </row>
    <row r="195" spans="2:29" x14ac:dyDescent="0.25">
      <c r="B195" s="34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5"/>
    </row>
    <row r="196" spans="2:29" x14ac:dyDescent="0.25">
      <c r="B196" s="34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5"/>
    </row>
    <row r="197" spans="2:29" x14ac:dyDescent="0.25">
      <c r="B197" s="34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5"/>
    </row>
    <row r="198" spans="2:29" x14ac:dyDescent="0.25">
      <c r="B198" s="34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5"/>
    </row>
    <row r="199" spans="2:29" x14ac:dyDescent="0.25">
      <c r="B199" s="34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5"/>
    </row>
    <row r="200" spans="2:29" x14ac:dyDescent="0.25">
      <c r="B200" s="34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5"/>
    </row>
    <row r="201" spans="2:29" x14ac:dyDescent="0.25">
      <c r="B201" s="34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5"/>
    </row>
    <row r="202" spans="2:29" x14ac:dyDescent="0.25">
      <c r="B202" s="34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5"/>
    </row>
    <row r="203" spans="2:29" x14ac:dyDescent="0.25">
      <c r="B203" s="34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5"/>
    </row>
    <row r="204" spans="2:29" x14ac:dyDescent="0.25">
      <c r="B204" s="34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5"/>
    </row>
    <row r="205" spans="2:29" x14ac:dyDescent="0.25"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5"/>
    </row>
    <row r="206" spans="2:29" ht="15.75" thickBot="1" x14ac:dyDescent="0.3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8"/>
    </row>
  </sheetData>
  <mergeCells count="8">
    <mergeCell ref="B168:AC168"/>
    <mergeCell ref="B186:AC186"/>
    <mergeCell ref="B115:AC115"/>
    <mergeCell ref="B1:AC1"/>
    <mergeCell ref="B33:AC33"/>
    <mergeCell ref="B49:AC49"/>
    <mergeCell ref="B82:AC82"/>
    <mergeCell ref="B147:AC14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Справочно(прошлый год)</vt:lpstr>
      <vt:lpstr>разн. списки</vt:lpstr>
      <vt:lpstr>Таб 1.1-1.2</vt:lpstr>
      <vt:lpstr>Т3.1.,3.2.,4.1</vt:lpstr>
      <vt:lpstr>Таб 5.1</vt:lpstr>
      <vt:lpstr>Таб 5.2</vt:lpstr>
      <vt:lpstr>Таб 6-8</vt:lpstr>
      <vt:lpstr>диаграммы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 Александр Викторович</dc:creator>
  <cp:lastModifiedBy>Зам директора по УР</cp:lastModifiedBy>
  <dcterms:created xsi:type="dcterms:W3CDTF">2015-06-05T18:19:34Z</dcterms:created>
  <dcterms:modified xsi:type="dcterms:W3CDTF">2023-07-06T06:35:51Z</dcterms:modified>
</cp:coreProperties>
</file>